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y\Šachy\Liga Vysočiny mládeže 2018-2019\"/>
    </mc:Choice>
  </mc:AlternateContent>
  <xr:revisionPtr revIDLastSave="0" documentId="13_ncr:1_{C516630E-8A1F-4344-8B24-98A404CCCBB3}" xr6:coauthVersionLast="40" xr6:coauthVersionMax="40" xr10:uidLastSave="{00000000-0000-0000-0000-000000000000}"/>
  <bookViews>
    <workbookView xWindow="-108" yWindow="-108" windowWidth="20376" windowHeight="12216" xr2:uid="{E166E9A2-7E3E-45B2-B8FB-181C9F0ABEF0}"/>
  </bookViews>
  <sheets>
    <sheet name="Tabulky" sheetId="13" r:id="rId1"/>
    <sheet name="turnaj 1" sheetId="3" r:id="rId2"/>
    <sheet name="turnaj 2" sheetId="4" r:id="rId3"/>
    <sheet name="turnaj 3" sheetId="5" r:id="rId4"/>
    <sheet name="turnaj 4" sheetId="6" r:id="rId5"/>
    <sheet name="turnaj 5" sheetId="7" r:id="rId6"/>
    <sheet name="turnaj 6" sheetId="8" r:id="rId7"/>
    <sheet name="turnaj 7" sheetId="9" r:id="rId8"/>
    <sheet name="turnaj 8" sheetId="10" r:id="rId9"/>
    <sheet name="turnaj 9" sheetId="11" r:id="rId10"/>
    <sheet name="turnaj 10" sheetId="12" r:id="rId11"/>
  </sheets>
  <externalReferences>
    <externalReference r:id="rId12"/>
  </externalReferences>
  <definedNames>
    <definedName name="_xlnm._FilterDatabase" localSheetId="0" hidden="1">Tabulky!$B$1:$B$252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6" i="13" l="1"/>
  <c r="E245" i="13"/>
  <c r="E244" i="13"/>
  <c r="E243" i="13"/>
  <c r="E242" i="13"/>
  <c r="E241" i="13"/>
  <c r="E240" i="13"/>
  <c r="E239" i="13"/>
  <c r="E238" i="13"/>
  <c r="E237" i="13"/>
  <c r="AF235" i="13"/>
  <c r="AC235" i="13"/>
  <c r="Z235" i="13"/>
  <c r="W235" i="13"/>
  <c r="AF230" i="13"/>
  <c r="AF246" i="13" s="1"/>
  <c r="AC230" i="13"/>
  <c r="AC246" i="13" s="1"/>
  <c r="Z230" i="13"/>
  <c r="Z246" i="13" s="1"/>
  <c r="W230" i="13"/>
  <c r="W246" i="13" s="1"/>
  <c r="AO228" i="13"/>
  <c r="AN228" i="13"/>
  <c r="AM228" i="13"/>
  <c r="AL228" i="13"/>
  <c r="AJ228" i="13"/>
  <c r="AK228" i="13" s="1"/>
  <c r="AI228" i="13"/>
  <c r="AF225" i="13"/>
  <c r="AF245" i="13" s="1"/>
  <c r="AC225" i="13"/>
  <c r="AC245" i="13" s="1"/>
  <c r="Z225" i="13"/>
  <c r="Z245" i="13" s="1"/>
  <c r="W225" i="13"/>
  <c r="W245" i="13" s="1"/>
  <c r="AO224" i="13"/>
  <c r="AN224" i="13"/>
  <c r="AM224" i="13"/>
  <c r="AL224" i="13"/>
  <c r="AJ224" i="13"/>
  <c r="AK224" i="13" s="1"/>
  <c r="AI224" i="13"/>
  <c r="AO223" i="13"/>
  <c r="AN223" i="13"/>
  <c r="AM223" i="13"/>
  <c r="AL223" i="13"/>
  <c r="AJ223" i="13"/>
  <c r="AK223" i="13" s="1"/>
  <c r="AI223" i="13"/>
  <c r="AO222" i="13"/>
  <c r="AN222" i="13"/>
  <c r="AM222" i="13"/>
  <c r="AL222" i="13"/>
  <c r="AJ222" i="13"/>
  <c r="AK222" i="13" s="1"/>
  <c r="AI222" i="13"/>
  <c r="AO221" i="13"/>
  <c r="AN221" i="13"/>
  <c r="AM221" i="13"/>
  <c r="AL221" i="13"/>
  <c r="AJ221" i="13"/>
  <c r="AK221" i="13" s="1"/>
  <c r="AI221" i="13"/>
  <c r="AO220" i="13"/>
  <c r="AN220" i="13"/>
  <c r="AM220" i="13"/>
  <c r="AL220" i="13"/>
  <c r="AJ220" i="13"/>
  <c r="AK220" i="13" s="1"/>
  <c r="AI220" i="13"/>
  <c r="AO219" i="13"/>
  <c r="AN219" i="13"/>
  <c r="AM219" i="13"/>
  <c r="AL219" i="13"/>
  <c r="AJ219" i="13"/>
  <c r="AK219" i="13" s="1"/>
  <c r="AI219" i="13"/>
  <c r="AO218" i="13"/>
  <c r="AN218" i="13"/>
  <c r="AM218" i="13"/>
  <c r="AL218" i="13"/>
  <c r="AJ218" i="13"/>
  <c r="AK218" i="13" s="1"/>
  <c r="AI218" i="13"/>
  <c r="AO217" i="13"/>
  <c r="AN217" i="13"/>
  <c r="AM217" i="13"/>
  <c r="AL217" i="13"/>
  <c r="AJ217" i="13"/>
  <c r="AK217" i="13" s="1"/>
  <c r="AI217" i="13"/>
  <c r="AF214" i="13"/>
  <c r="AF244" i="13" s="1"/>
  <c r="AC214" i="13"/>
  <c r="AC244" i="13" s="1"/>
  <c r="Z214" i="13"/>
  <c r="Z244" i="13" s="1"/>
  <c r="W214" i="13"/>
  <c r="W244" i="13" s="1"/>
  <c r="AO213" i="13"/>
  <c r="AN213" i="13"/>
  <c r="AM213" i="13"/>
  <c r="AL213" i="13"/>
  <c r="AJ213" i="13"/>
  <c r="AK213" i="13" s="1"/>
  <c r="AI213" i="13"/>
  <c r="AO212" i="13"/>
  <c r="AN212" i="13"/>
  <c r="AM212" i="13"/>
  <c r="AL212" i="13"/>
  <c r="AK212" i="13"/>
  <c r="AJ212" i="13"/>
  <c r="AI212" i="13"/>
  <c r="AO211" i="13"/>
  <c r="AN211" i="13"/>
  <c r="AM211" i="13"/>
  <c r="AL211" i="13"/>
  <c r="AJ211" i="13"/>
  <c r="AK211" i="13" s="1"/>
  <c r="AI211" i="13"/>
  <c r="AO210" i="13"/>
  <c r="AN210" i="13"/>
  <c r="AM210" i="13"/>
  <c r="AL210" i="13"/>
  <c r="AJ210" i="13"/>
  <c r="AK210" i="13" s="1"/>
  <c r="AI210" i="13"/>
  <c r="AO209" i="13"/>
  <c r="AN209" i="13"/>
  <c r="AM209" i="13"/>
  <c r="AL209" i="13"/>
  <c r="AJ209" i="13"/>
  <c r="AK209" i="13" s="1"/>
  <c r="AI209" i="13"/>
  <c r="AO208" i="13"/>
  <c r="AN208" i="13"/>
  <c r="AM208" i="13"/>
  <c r="AL208" i="13"/>
  <c r="AJ208" i="13"/>
  <c r="AK208" i="13" s="1"/>
  <c r="AI208" i="13"/>
  <c r="AO207" i="13"/>
  <c r="AN207" i="13"/>
  <c r="AM207" i="13"/>
  <c r="AL207" i="13"/>
  <c r="AJ207" i="13"/>
  <c r="AK207" i="13" s="1"/>
  <c r="AI207" i="13"/>
  <c r="AO206" i="13"/>
  <c r="AN206" i="13"/>
  <c r="AM206" i="13"/>
  <c r="AL206" i="13"/>
  <c r="AJ206" i="13"/>
  <c r="AK206" i="13" s="1"/>
  <c r="AI206" i="13"/>
  <c r="AO205" i="13"/>
  <c r="AN205" i="13"/>
  <c r="AM205" i="13"/>
  <c r="AL205" i="13"/>
  <c r="AJ205" i="13"/>
  <c r="AK205" i="13" s="1"/>
  <c r="AI205" i="13"/>
  <c r="AO204" i="13"/>
  <c r="AN204" i="13"/>
  <c r="AM204" i="13"/>
  <c r="AL204" i="13"/>
  <c r="AJ204" i="13"/>
  <c r="AK204" i="13" s="1"/>
  <c r="AI204" i="13"/>
  <c r="AO203" i="13"/>
  <c r="AN203" i="13"/>
  <c r="AM203" i="13"/>
  <c r="AL203" i="13"/>
  <c r="AJ203" i="13"/>
  <c r="AK203" i="13" s="1"/>
  <c r="AI203" i="13"/>
  <c r="AO202" i="13"/>
  <c r="AN202" i="13"/>
  <c r="AM202" i="13"/>
  <c r="AL202" i="13"/>
  <c r="AJ202" i="13"/>
  <c r="AK202" i="13" s="1"/>
  <c r="AI202" i="13"/>
  <c r="AO201" i="13"/>
  <c r="AN201" i="13"/>
  <c r="AM201" i="13"/>
  <c r="AL201" i="13"/>
  <c r="AK201" i="13"/>
  <c r="AJ201" i="13"/>
  <c r="AI201" i="13"/>
  <c r="AF198" i="13"/>
  <c r="AF243" i="13" s="1"/>
  <c r="AC198" i="13"/>
  <c r="AC243" i="13" s="1"/>
  <c r="Z198" i="13"/>
  <c r="Z243" i="13" s="1"/>
  <c r="W198" i="13"/>
  <c r="W243" i="13" s="1"/>
  <c r="AO197" i="13"/>
  <c r="AN197" i="13"/>
  <c r="AM197" i="13"/>
  <c r="AL197" i="13"/>
  <c r="AJ197" i="13"/>
  <c r="AK197" i="13" s="1"/>
  <c r="AI197" i="13"/>
  <c r="AO196" i="13"/>
  <c r="AN196" i="13"/>
  <c r="AM196" i="13"/>
  <c r="AL196" i="13"/>
  <c r="AJ196" i="13"/>
  <c r="AK196" i="13" s="1"/>
  <c r="AI196" i="13"/>
  <c r="AO195" i="13"/>
  <c r="AN195" i="13"/>
  <c r="AM195" i="13"/>
  <c r="AL195" i="13"/>
  <c r="AJ195" i="13"/>
  <c r="AK195" i="13" s="1"/>
  <c r="AI195" i="13"/>
  <c r="AO194" i="13"/>
  <c r="AN194" i="13"/>
  <c r="AM194" i="13"/>
  <c r="AL194" i="13"/>
  <c r="AJ194" i="13"/>
  <c r="AK194" i="13" s="1"/>
  <c r="AI194" i="13"/>
  <c r="AO193" i="13"/>
  <c r="AN193" i="13"/>
  <c r="AM193" i="13"/>
  <c r="AL193" i="13"/>
  <c r="AJ193" i="13"/>
  <c r="AK193" i="13" s="1"/>
  <c r="AI193" i="13"/>
  <c r="AO192" i="13"/>
  <c r="AN192" i="13"/>
  <c r="AM192" i="13"/>
  <c r="AL192" i="13"/>
  <c r="AJ192" i="13"/>
  <c r="AK192" i="13" s="1"/>
  <c r="AI192" i="13"/>
  <c r="AO191" i="13"/>
  <c r="AN191" i="13"/>
  <c r="AM191" i="13"/>
  <c r="AL191" i="13"/>
  <c r="AJ191" i="13"/>
  <c r="AK191" i="13" s="1"/>
  <c r="AI191" i="13"/>
  <c r="AF188" i="13"/>
  <c r="AF242" i="13" s="1"/>
  <c r="AC188" i="13"/>
  <c r="AC242" i="13" s="1"/>
  <c r="Z188" i="13"/>
  <c r="Z242" i="13" s="1"/>
  <c r="W188" i="13"/>
  <c r="W242" i="13" s="1"/>
  <c r="AO187" i="13"/>
  <c r="AN187" i="13"/>
  <c r="AM187" i="13"/>
  <c r="AL187" i="13"/>
  <c r="AJ187" i="13"/>
  <c r="AK187" i="13" s="1"/>
  <c r="AI187" i="13"/>
  <c r="AO186" i="13"/>
  <c r="AN186" i="13"/>
  <c r="AM186" i="13"/>
  <c r="AL186" i="13"/>
  <c r="AJ186" i="13"/>
  <c r="AK186" i="13" s="1"/>
  <c r="AI186" i="13"/>
  <c r="AF183" i="13"/>
  <c r="AF241" i="13" s="1"/>
  <c r="AC183" i="13"/>
  <c r="AC241" i="13" s="1"/>
  <c r="Z183" i="13"/>
  <c r="Z241" i="13" s="1"/>
  <c r="W183" i="13"/>
  <c r="W241" i="13" s="1"/>
  <c r="AO182" i="13"/>
  <c r="AN182" i="13"/>
  <c r="AM182" i="13"/>
  <c r="AL182" i="13"/>
  <c r="AJ182" i="13"/>
  <c r="AK182" i="13" s="1"/>
  <c r="AI182" i="13"/>
  <c r="AO181" i="13"/>
  <c r="AN181" i="13"/>
  <c r="AM181" i="13"/>
  <c r="AL181" i="13"/>
  <c r="AJ181" i="13"/>
  <c r="AK181" i="13" s="1"/>
  <c r="AI181" i="13"/>
  <c r="AO180" i="13"/>
  <c r="AN180" i="13"/>
  <c r="AM180" i="13"/>
  <c r="AL180" i="13"/>
  <c r="AK180" i="13"/>
  <c r="AJ180" i="13"/>
  <c r="AI180" i="13"/>
  <c r="AO179" i="13"/>
  <c r="AN179" i="13"/>
  <c r="AM179" i="13"/>
  <c r="AL179" i="13"/>
  <c r="AJ179" i="13"/>
  <c r="AK179" i="13" s="1"/>
  <c r="AI179" i="13"/>
  <c r="AO178" i="13"/>
  <c r="AN178" i="13"/>
  <c r="AM178" i="13"/>
  <c r="AL178" i="13"/>
  <c r="AJ178" i="13"/>
  <c r="AK178" i="13" s="1"/>
  <c r="AI178" i="13"/>
  <c r="AO177" i="13"/>
  <c r="AN177" i="13"/>
  <c r="AM177" i="13"/>
  <c r="AL177" i="13"/>
  <c r="AJ177" i="13"/>
  <c r="AK177" i="13" s="1"/>
  <c r="AI177" i="13"/>
  <c r="AO176" i="13"/>
  <c r="AN176" i="13"/>
  <c r="AM176" i="13"/>
  <c r="AL176" i="13"/>
  <c r="AJ176" i="13"/>
  <c r="AK176" i="13" s="1"/>
  <c r="AI176" i="13"/>
  <c r="AO175" i="13"/>
  <c r="AN175" i="13"/>
  <c r="AM175" i="13"/>
  <c r="AL175" i="13"/>
  <c r="AJ175" i="13"/>
  <c r="AK175" i="13" s="1"/>
  <c r="AI175" i="13"/>
  <c r="AO174" i="13"/>
  <c r="AN174" i="13"/>
  <c r="AM174" i="13"/>
  <c r="AL174" i="13"/>
  <c r="AJ174" i="13"/>
  <c r="AK174" i="13" s="1"/>
  <c r="AI174" i="13"/>
  <c r="AO173" i="13"/>
  <c r="AN173" i="13"/>
  <c r="AM173" i="13"/>
  <c r="AL173" i="13"/>
  <c r="AJ173" i="13"/>
  <c r="AK173" i="13" s="1"/>
  <c r="AI173" i="13"/>
  <c r="AO172" i="13"/>
  <c r="AN172" i="13"/>
  <c r="AM172" i="13"/>
  <c r="AL172" i="13"/>
  <c r="AJ172" i="13"/>
  <c r="AK172" i="13" s="1"/>
  <c r="AI172" i="13"/>
  <c r="AO171" i="13"/>
  <c r="AN171" i="13"/>
  <c r="AM171" i="13"/>
  <c r="AL171" i="13"/>
  <c r="AJ171" i="13"/>
  <c r="AK171" i="13" s="1"/>
  <c r="AI171" i="13"/>
  <c r="AO170" i="13"/>
  <c r="AN170" i="13"/>
  <c r="AM170" i="13"/>
  <c r="AL170" i="13"/>
  <c r="AJ170" i="13"/>
  <c r="AK170" i="13" s="1"/>
  <c r="AI170" i="13"/>
  <c r="AF167" i="13"/>
  <c r="AF240" i="13" s="1"/>
  <c r="AC167" i="13"/>
  <c r="AC240" i="13" s="1"/>
  <c r="Z167" i="13"/>
  <c r="Z240" i="13" s="1"/>
  <c r="W167" i="13"/>
  <c r="W240" i="13" s="1"/>
  <c r="AO166" i="13"/>
  <c r="AN166" i="13"/>
  <c r="AM166" i="13"/>
  <c r="AL166" i="13"/>
  <c r="AJ166" i="13"/>
  <c r="AK166" i="13" s="1"/>
  <c r="AI166" i="13"/>
  <c r="AO165" i="13"/>
  <c r="AN165" i="13"/>
  <c r="AM165" i="13"/>
  <c r="AL165" i="13"/>
  <c r="AJ165" i="13"/>
  <c r="AK165" i="13" s="1"/>
  <c r="AI165" i="13"/>
  <c r="AO164" i="13"/>
  <c r="AN164" i="13"/>
  <c r="AM164" i="13"/>
  <c r="AL164" i="13"/>
  <c r="AJ164" i="13"/>
  <c r="AK164" i="13" s="1"/>
  <c r="AI164" i="13"/>
  <c r="AO163" i="13"/>
  <c r="AN163" i="13"/>
  <c r="AM163" i="13"/>
  <c r="AL163" i="13"/>
  <c r="AJ163" i="13"/>
  <c r="AK163" i="13" s="1"/>
  <c r="AI163" i="13"/>
  <c r="AO162" i="13"/>
  <c r="AN162" i="13"/>
  <c r="AM162" i="13"/>
  <c r="AL162" i="13"/>
  <c r="AJ162" i="13"/>
  <c r="AK162" i="13" s="1"/>
  <c r="AI162" i="13"/>
  <c r="AO161" i="13"/>
  <c r="AN161" i="13"/>
  <c r="AM161" i="13"/>
  <c r="AL161" i="13"/>
  <c r="AK161" i="13"/>
  <c r="AJ161" i="13"/>
  <c r="AI161" i="13"/>
  <c r="AO160" i="13"/>
  <c r="AN160" i="13"/>
  <c r="AM160" i="13"/>
  <c r="AL160" i="13"/>
  <c r="AJ160" i="13"/>
  <c r="AK160" i="13" s="1"/>
  <c r="AI160" i="13"/>
  <c r="AO159" i="13"/>
  <c r="AN159" i="13"/>
  <c r="AM159" i="13"/>
  <c r="AL159" i="13"/>
  <c r="AJ159" i="13"/>
  <c r="AK159" i="13" s="1"/>
  <c r="AI159" i="13"/>
  <c r="AO158" i="13"/>
  <c r="AN158" i="13"/>
  <c r="AM158" i="13"/>
  <c r="AL158" i="13"/>
  <c r="AJ158" i="13"/>
  <c r="AK158" i="13" s="1"/>
  <c r="AI158" i="13"/>
  <c r="AO157" i="13"/>
  <c r="AN157" i="13"/>
  <c r="AM157" i="13"/>
  <c r="AL157" i="13"/>
  <c r="AJ157" i="13"/>
  <c r="AK157" i="13" s="1"/>
  <c r="AI157" i="13"/>
  <c r="AO156" i="13"/>
  <c r="AN156" i="13"/>
  <c r="AM156" i="13"/>
  <c r="AL156" i="13"/>
  <c r="AJ156" i="13"/>
  <c r="AK156" i="13" s="1"/>
  <c r="AI156" i="13"/>
  <c r="AO155" i="13"/>
  <c r="AN155" i="13"/>
  <c r="AM155" i="13"/>
  <c r="AL155" i="13"/>
  <c r="AJ155" i="13"/>
  <c r="AK155" i="13" s="1"/>
  <c r="AI155" i="13"/>
  <c r="AO154" i="13"/>
  <c r="AN154" i="13"/>
  <c r="AM154" i="13"/>
  <c r="AL154" i="13"/>
  <c r="AJ154" i="13"/>
  <c r="AK154" i="13" s="1"/>
  <c r="AI154" i="13"/>
  <c r="AO153" i="13"/>
  <c r="AN153" i="13"/>
  <c r="AM153" i="13"/>
  <c r="AL153" i="13"/>
  <c r="AJ153" i="13"/>
  <c r="AK153" i="13" s="1"/>
  <c r="AI153" i="13"/>
  <c r="AO152" i="13"/>
  <c r="AN152" i="13"/>
  <c r="AM152" i="13"/>
  <c r="AL152" i="13"/>
  <c r="AJ152" i="13"/>
  <c r="AK152" i="13" s="1"/>
  <c r="AI152" i="13"/>
  <c r="AO151" i="13"/>
  <c r="AN151" i="13"/>
  <c r="AM151" i="13"/>
  <c r="AL151" i="13"/>
  <c r="AJ151" i="13"/>
  <c r="AK151" i="13" s="1"/>
  <c r="AI151" i="13"/>
  <c r="AO150" i="13"/>
  <c r="AN150" i="13"/>
  <c r="AM150" i="13"/>
  <c r="AL150" i="13"/>
  <c r="AJ150" i="13"/>
  <c r="AK150" i="13" s="1"/>
  <c r="AI150" i="13"/>
  <c r="AO149" i="13"/>
  <c r="AN149" i="13"/>
  <c r="AM149" i="13"/>
  <c r="AL149" i="13"/>
  <c r="AJ149" i="13"/>
  <c r="AK149" i="13" s="1"/>
  <c r="AI149" i="13"/>
  <c r="AO148" i="13"/>
  <c r="AN148" i="13"/>
  <c r="AM148" i="13"/>
  <c r="AL148" i="13"/>
  <c r="AJ148" i="13"/>
  <c r="AK148" i="13" s="1"/>
  <c r="AI148" i="13"/>
  <c r="AO147" i="13"/>
  <c r="AN147" i="13"/>
  <c r="AM147" i="13"/>
  <c r="AL147" i="13"/>
  <c r="AJ147" i="13"/>
  <c r="AK147" i="13" s="1"/>
  <c r="AI147" i="13"/>
  <c r="AO146" i="13"/>
  <c r="AN146" i="13"/>
  <c r="AM146" i="13"/>
  <c r="AL146" i="13"/>
  <c r="AJ146" i="13"/>
  <c r="AK146" i="13" s="1"/>
  <c r="AI146" i="13"/>
  <c r="AO145" i="13"/>
  <c r="AN145" i="13"/>
  <c r="AM145" i="13"/>
  <c r="AL145" i="13"/>
  <c r="AJ145" i="13"/>
  <c r="AK145" i="13" s="1"/>
  <c r="AI145" i="13"/>
  <c r="AO144" i="13"/>
  <c r="AN144" i="13"/>
  <c r="AM144" i="13"/>
  <c r="AL144" i="13"/>
  <c r="AJ144" i="13"/>
  <c r="AK144" i="13" s="1"/>
  <c r="AI144" i="13"/>
  <c r="AO143" i="13"/>
  <c r="AN143" i="13"/>
  <c r="AM143" i="13"/>
  <c r="AL143" i="13"/>
  <c r="AJ143" i="13"/>
  <c r="AK143" i="13" s="1"/>
  <c r="AI143" i="13"/>
  <c r="AO142" i="13"/>
  <c r="AN142" i="13"/>
  <c r="AM142" i="13"/>
  <c r="AL142" i="13"/>
  <c r="AJ142" i="13"/>
  <c r="AK142" i="13" s="1"/>
  <c r="AI142" i="13"/>
  <c r="AO141" i="13"/>
  <c r="AN141" i="13"/>
  <c r="AM141" i="13"/>
  <c r="AL141" i="13"/>
  <c r="AJ141" i="13"/>
  <c r="AK141" i="13" s="1"/>
  <c r="AI141" i="13"/>
  <c r="AO140" i="13"/>
  <c r="AN140" i="13"/>
  <c r="AM140" i="13"/>
  <c r="AL140" i="13"/>
  <c r="AJ140" i="13"/>
  <c r="AK140" i="13" s="1"/>
  <c r="AI140" i="13"/>
  <c r="AO139" i="13"/>
  <c r="AN139" i="13"/>
  <c r="AM139" i="13"/>
  <c r="AL139" i="13"/>
  <c r="AJ139" i="13"/>
  <c r="AK139" i="13" s="1"/>
  <c r="AI139" i="13"/>
  <c r="AO138" i="13"/>
  <c r="AN138" i="13"/>
  <c r="AM138" i="13"/>
  <c r="AL138" i="13"/>
  <c r="AJ138" i="13"/>
  <c r="AK138" i="13" s="1"/>
  <c r="AI138" i="13"/>
  <c r="AO137" i="13"/>
  <c r="AN137" i="13"/>
  <c r="AM137" i="13"/>
  <c r="AL137" i="13"/>
  <c r="AJ137" i="13"/>
  <c r="AK137" i="13" s="1"/>
  <c r="AI137" i="13"/>
  <c r="AO136" i="13"/>
  <c r="AN136" i="13"/>
  <c r="AM136" i="13"/>
  <c r="AL136" i="13"/>
  <c r="AJ136" i="13"/>
  <c r="AK136" i="13" s="1"/>
  <c r="AI136" i="13"/>
  <c r="AO135" i="13"/>
  <c r="AN135" i="13"/>
  <c r="AM135" i="13"/>
  <c r="AL135" i="13"/>
  <c r="AJ135" i="13"/>
  <c r="AK135" i="13" s="1"/>
  <c r="AI135" i="13"/>
  <c r="AO134" i="13"/>
  <c r="AN134" i="13"/>
  <c r="AM134" i="13"/>
  <c r="AL134" i="13"/>
  <c r="AJ134" i="13"/>
  <c r="AK134" i="13" s="1"/>
  <c r="AI134" i="13"/>
  <c r="AF131" i="13"/>
  <c r="AF239" i="13" s="1"/>
  <c r="AC131" i="13"/>
  <c r="AC239" i="13" s="1"/>
  <c r="Z131" i="13"/>
  <c r="Z239" i="13" s="1"/>
  <c r="W131" i="13"/>
  <c r="W239" i="13" s="1"/>
  <c r="AO130" i="13"/>
  <c r="AN130" i="13"/>
  <c r="AM130" i="13"/>
  <c r="AL130" i="13"/>
  <c r="AJ130" i="13"/>
  <c r="AK130" i="13" s="1"/>
  <c r="AI130" i="13"/>
  <c r="AO129" i="13"/>
  <c r="AN129" i="13"/>
  <c r="AM129" i="13"/>
  <c r="AL129" i="13"/>
  <c r="AJ129" i="13"/>
  <c r="AK129" i="13" s="1"/>
  <c r="AI129" i="13"/>
  <c r="AO128" i="13"/>
  <c r="AN128" i="13"/>
  <c r="AM128" i="13"/>
  <c r="AL128" i="13"/>
  <c r="AJ128" i="13"/>
  <c r="AK128" i="13" s="1"/>
  <c r="AI128" i="13"/>
  <c r="AO127" i="13"/>
  <c r="AN127" i="13"/>
  <c r="AM127" i="13"/>
  <c r="AL127" i="13"/>
  <c r="AJ127" i="13"/>
  <c r="AK127" i="13" s="1"/>
  <c r="AI127" i="13"/>
  <c r="AO126" i="13"/>
  <c r="AN126" i="13"/>
  <c r="AM126" i="13"/>
  <c r="AL126" i="13"/>
  <c r="AK126" i="13"/>
  <c r="AJ126" i="13"/>
  <c r="AI126" i="13"/>
  <c r="AO125" i="13"/>
  <c r="AN125" i="13"/>
  <c r="AM125" i="13"/>
  <c r="AL125" i="13"/>
  <c r="AJ125" i="13"/>
  <c r="AK125" i="13" s="1"/>
  <c r="AI125" i="13"/>
  <c r="AO124" i="13"/>
  <c r="AN124" i="13"/>
  <c r="AM124" i="13"/>
  <c r="AL124" i="13"/>
  <c r="AJ124" i="13"/>
  <c r="AK124" i="13" s="1"/>
  <c r="AI124" i="13"/>
  <c r="AO123" i="13"/>
  <c r="AN123" i="13"/>
  <c r="AM123" i="13"/>
  <c r="AL123" i="13"/>
  <c r="AJ123" i="13"/>
  <c r="AK123" i="13" s="1"/>
  <c r="AI123" i="13"/>
  <c r="AO122" i="13"/>
  <c r="AN122" i="13"/>
  <c r="AM122" i="13"/>
  <c r="AL122" i="13"/>
  <c r="AJ122" i="13"/>
  <c r="AK122" i="13" s="1"/>
  <c r="AI122" i="13"/>
  <c r="AO121" i="13"/>
  <c r="AN121" i="13"/>
  <c r="AM121" i="13"/>
  <c r="AL121" i="13"/>
  <c r="AJ121" i="13"/>
  <c r="AK121" i="13" s="1"/>
  <c r="AI121" i="13"/>
  <c r="AO120" i="13"/>
  <c r="AN120" i="13"/>
  <c r="AM120" i="13"/>
  <c r="AL120" i="13"/>
  <c r="AJ120" i="13"/>
  <c r="AK120" i="13" s="1"/>
  <c r="AI120" i="13"/>
  <c r="AO119" i="13"/>
  <c r="AN119" i="13"/>
  <c r="AM119" i="13"/>
  <c r="AL119" i="13"/>
  <c r="AJ119" i="13"/>
  <c r="AK119" i="13" s="1"/>
  <c r="AI119" i="13"/>
  <c r="AO118" i="13"/>
  <c r="AN118" i="13"/>
  <c r="AM118" i="13"/>
  <c r="AL118" i="13"/>
  <c r="AJ118" i="13"/>
  <c r="AK118" i="13" s="1"/>
  <c r="AI118" i="13"/>
  <c r="AO117" i="13"/>
  <c r="AN117" i="13"/>
  <c r="AM117" i="13"/>
  <c r="AL117" i="13"/>
  <c r="AJ117" i="13"/>
  <c r="AK117" i="13" s="1"/>
  <c r="AI117" i="13"/>
  <c r="AO116" i="13"/>
  <c r="AN116" i="13"/>
  <c r="AM116" i="13"/>
  <c r="AL116" i="13"/>
  <c r="AJ116" i="13"/>
  <c r="AK116" i="13" s="1"/>
  <c r="AI116" i="13"/>
  <c r="AO115" i="13"/>
  <c r="AN115" i="13"/>
  <c r="AM115" i="13"/>
  <c r="AL115" i="13"/>
  <c r="AJ115" i="13"/>
  <c r="AK115" i="13" s="1"/>
  <c r="AI115" i="13"/>
  <c r="AO114" i="13"/>
  <c r="AN114" i="13"/>
  <c r="AM114" i="13"/>
  <c r="AL114" i="13"/>
  <c r="AJ114" i="13"/>
  <c r="AK114" i="13" s="1"/>
  <c r="AI114" i="13"/>
  <c r="AO113" i="13"/>
  <c r="AN113" i="13"/>
  <c r="AM113" i="13"/>
  <c r="AL113" i="13"/>
  <c r="AJ113" i="13"/>
  <c r="AK113" i="13" s="1"/>
  <c r="AI113" i="13"/>
  <c r="AO112" i="13"/>
  <c r="AN112" i="13"/>
  <c r="AM112" i="13"/>
  <c r="AL112" i="13"/>
  <c r="AJ112" i="13"/>
  <c r="AK112" i="13" s="1"/>
  <c r="AI112" i="13"/>
  <c r="AO111" i="13"/>
  <c r="AN111" i="13"/>
  <c r="AM111" i="13"/>
  <c r="AL111" i="13"/>
  <c r="AJ111" i="13"/>
  <c r="AK111" i="13" s="1"/>
  <c r="AI111" i="13"/>
  <c r="AO110" i="13"/>
  <c r="AN110" i="13"/>
  <c r="AM110" i="13"/>
  <c r="AL110" i="13"/>
  <c r="AJ110" i="13"/>
  <c r="AK110" i="13" s="1"/>
  <c r="AI110" i="13"/>
  <c r="AO109" i="13"/>
  <c r="AN109" i="13"/>
  <c r="AM109" i="13"/>
  <c r="AL109" i="13"/>
  <c r="AJ109" i="13"/>
  <c r="AK109" i="13" s="1"/>
  <c r="AI109" i="13"/>
  <c r="AO108" i="13"/>
  <c r="AN108" i="13"/>
  <c r="AM108" i="13"/>
  <c r="AL108" i="13"/>
  <c r="AJ108" i="13"/>
  <c r="AK108" i="13" s="1"/>
  <c r="AI108" i="13"/>
  <c r="AO107" i="13"/>
  <c r="AN107" i="13"/>
  <c r="AM107" i="13"/>
  <c r="AL107" i="13"/>
  <c r="AJ107" i="13"/>
  <c r="AK107" i="13" s="1"/>
  <c r="AI107" i="13"/>
  <c r="AO106" i="13"/>
  <c r="AN106" i="13"/>
  <c r="AM106" i="13"/>
  <c r="AL106" i="13"/>
  <c r="AJ106" i="13"/>
  <c r="AK106" i="13" s="1"/>
  <c r="AI106" i="13"/>
  <c r="AO105" i="13"/>
  <c r="AN105" i="13"/>
  <c r="AM105" i="13"/>
  <c r="AL105" i="13"/>
  <c r="AJ105" i="13"/>
  <c r="AK105" i="13" s="1"/>
  <c r="AI105" i="13"/>
  <c r="AO104" i="13"/>
  <c r="AN104" i="13"/>
  <c r="AM104" i="13"/>
  <c r="AL104" i="13"/>
  <c r="AJ104" i="13"/>
  <c r="AK104" i="13" s="1"/>
  <c r="AI104" i="13"/>
  <c r="AO103" i="13"/>
  <c r="AN103" i="13"/>
  <c r="AM103" i="13"/>
  <c r="AL103" i="13"/>
  <c r="AJ103" i="13"/>
  <c r="AK103" i="13" s="1"/>
  <c r="AI103" i="13"/>
  <c r="AO102" i="13"/>
  <c r="AN102" i="13"/>
  <c r="AM102" i="13"/>
  <c r="AL102" i="13"/>
  <c r="AJ102" i="13"/>
  <c r="AK102" i="13" s="1"/>
  <c r="AI102" i="13"/>
  <c r="AO101" i="13"/>
  <c r="AN101" i="13"/>
  <c r="AM101" i="13"/>
  <c r="AL101" i="13"/>
  <c r="AJ101" i="13"/>
  <c r="AK101" i="13" s="1"/>
  <c r="AI101" i="13"/>
  <c r="AO100" i="13"/>
  <c r="AN100" i="13"/>
  <c r="AM100" i="13"/>
  <c r="AL100" i="13"/>
  <c r="AJ100" i="13"/>
  <c r="AK100" i="13" s="1"/>
  <c r="AI100" i="13"/>
  <c r="AO99" i="13"/>
  <c r="AN99" i="13"/>
  <c r="AM99" i="13"/>
  <c r="AL99" i="13"/>
  <c r="AJ99" i="13"/>
  <c r="AK99" i="13" s="1"/>
  <c r="AI99" i="13"/>
  <c r="AO98" i="13"/>
  <c r="AN98" i="13"/>
  <c r="AM98" i="13"/>
  <c r="AL98" i="13"/>
  <c r="AJ98" i="13"/>
  <c r="AK98" i="13" s="1"/>
  <c r="AI98" i="13"/>
  <c r="AO97" i="13"/>
  <c r="AN97" i="13"/>
  <c r="AM97" i="13"/>
  <c r="AL97" i="13"/>
  <c r="AJ97" i="13"/>
  <c r="AK97" i="13" s="1"/>
  <c r="AI97" i="13"/>
  <c r="AO96" i="13"/>
  <c r="AN96" i="13"/>
  <c r="AM96" i="13"/>
  <c r="AL96" i="13"/>
  <c r="AJ96" i="13"/>
  <c r="AK96" i="13" s="1"/>
  <c r="AI96" i="13"/>
  <c r="AO95" i="13"/>
  <c r="AN95" i="13"/>
  <c r="AM95" i="13"/>
  <c r="AL95" i="13"/>
  <c r="AJ95" i="13"/>
  <c r="AK95" i="13" s="1"/>
  <c r="AI95" i="13"/>
  <c r="AO94" i="13"/>
  <c r="AN94" i="13"/>
  <c r="AM94" i="13"/>
  <c r="AL94" i="13"/>
  <c r="AJ94" i="13"/>
  <c r="AK94" i="13" s="1"/>
  <c r="AI94" i="13"/>
  <c r="AO93" i="13"/>
  <c r="AN93" i="13"/>
  <c r="AM93" i="13"/>
  <c r="AL93" i="13"/>
  <c r="AJ93" i="13"/>
  <c r="AK93" i="13" s="1"/>
  <c r="AI93" i="13"/>
  <c r="AO92" i="13"/>
  <c r="AN92" i="13"/>
  <c r="AM92" i="13"/>
  <c r="AL92" i="13"/>
  <c r="AJ92" i="13"/>
  <c r="AK92" i="13" s="1"/>
  <c r="AI92" i="13"/>
  <c r="AO91" i="13"/>
  <c r="AN91" i="13"/>
  <c r="AM91" i="13"/>
  <c r="AL91" i="13"/>
  <c r="AJ91" i="13"/>
  <c r="AK91" i="13" s="1"/>
  <c r="AI91" i="13"/>
  <c r="AO90" i="13"/>
  <c r="AN90" i="13"/>
  <c r="AM90" i="13"/>
  <c r="AL90" i="13"/>
  <c r="AJ90" i="13"/>
  <c r="AK90" i="13" s="1"/>
  <c r="AI90" i="13"/>
  <c r="AO89" i="13"/>
  <c r="AN89" i="13"/>
  <c r="AM89" i="13"/>
  <c r="AL89" i="13"/>
  <c r="AJ89" i="13"/>
  <c r="AK89" i="13" s="1"/>
  <c r="AI89" i="13"/>
  <c r="AO88" i="13"/>
  <c r="AN88" i="13"/>
  <c r="AM88" i="13"/>
  <c r="AL88" i="13"/>
  <c r="AJ88" i="13"/>
  <c r="AK88" i="13" s="1"/>
  <c r="AI88" i="13"/>
  <c r="AF85" i="13"/>
  <c r="AF238" i="13" s="1"/>
  <c r="AC85" i="13"/>
  <c r="AC238" i="13" s="1"/>
  <c r="Z85" i="13"/>
  <c r="Z238" i="13" s="1"/>
  <c r="W85" i="13"/>
  <c r="W238" i="13" s="1"/>
  <c r="AO84" i="13"/>
  <c r="AN84" i="13"/>
  <c r="AM84" i="13"/>
  <c r="AL84" i="13"/>
  <c r="AJ84" i="13"/>
  <c r="AK84" i="13" s="1"/>
  <c r="AI84" i="13"/>
  <c r="AO83" i="13"/>
  <c r="AN83" i="13"/>
  <c r="AM83" i="13"/>
  <c r="AL83" i="13"/>
  <c r="AJ83" i="13"/>
  <c r="AK83" i="13" s="1"/>
  <c r="AI83" i="13"/>
  <c r="AO82" i="13"/>
  <c r="AN82" i="13"/>
  <c r="AM82" i="13"/>
  <c r="AL82" i="13"/>
  <c r="AJ82" i="13"/>
  <c r="AK82" i="13" s="1"/>
  <c r="AI82" i="13"/>
  <c r="AO81" i="13"/>
  <c r="AN81" i="13"/>
  <c r="AM81" i="13"/>
  <c r="AL81" i="13"/>
  <c r="AJ81" i="13"/>
  <c r="AK81" i="13" s="1"/>
  <c r="AI81" i="13"/>
  <c r="AO80" i="13"/>
  <c r="AN80" i="13"/>
  <c r="AM80" i="13"/>
  <c r="AL80" i="13"/>
  <c r="AJ80" i="13"/>
  <c r="AK80" i="13" s="1"/>
  <c r="AI80" i="13"/>
  <c r="AO79" i="13"/>
  <c r="AN79" i="13"/>
  <c r="AM79" i="13"/>
  <c r="AL79" i="13"/>
  <c r="AJ79" i="13"/>
  <c r="AK79" i="13" s="1"/>
  <c r="AI79" i="13"/>
  <c r="AO78" i="13"/>
  <c r="AN78" i="13"/>
  <c r="AM78" i="13"/>
  <c r="AL78" i="13"/>
  <c r="AJ78" i="13"/>
  <c r="AK78" i="13" s="1"/>
  <c r="AI78" i="13"/>
  <c r="AO77" i="13"/>
  <c r="AN77" i="13"/>
  <c r="AM77" i="13"/>
  <c r="AL77" i="13"/>
  <c r="AJ77" i="13"/>
  <c r="AK77" i="13" s="1"/>
  <c r="AI77" i="13"/>
  <c r="AO76" i="13"/>
  <c r="AN76" i="13"/>
  <c r="AM76" i="13"/>
  <c r="AL76" i="13"/>
  <c r="AJ76" i="13"/>
  <c r="AK76" i="13" s="1"/>
  <c r="AI76" i="13"/>
  <c r="AO75" i="13"/>
  <c r="AN75" i="13"/>
  <c r="AM75" i="13"/>
  <c r="AL75" i="13"/>
  <c r="AJ75" i="13"/>
  <c r="AK75" i="13" s="1"/>
  <c r="AI75" i="13"/>
  <c r="AO74" i="13"/>
  <c r="AN74" i="13"/>
  <c r="AM74" i="13"/>
  <c r="AL74" i="13"/>
  <c r="AJ74" i="13"/>
  <c r="AK74" i="13" s="1"/>
  <c r="AI74" i="13"/>
  <c r="AO73" i="13"/>
  <c r="AN73" i="13"/>
  <c r="AM73" i="13"/>
  <c r="AL73" i="13"/>
  <c r="AJ73" i="13"/>
  <c r="AK73" i="13" s="1"/>
  <c r="AI73" i="13"/>
  <c r="AO72" i="13"/>
  <c r="AN72" i="13"/>
  <c r="AM72" i="13"/>
  <c r="AL72" i="13"/>
  <c r="AJ72" i="13"/>
  <c r="AK72" i="13" s="1"/>
  <c r="AI72" i="13"/>
  <c r="AO71" i="13"/>
  <c r="AN71" i="13"/>
  <c r="AM71" i="13"/>
  <c r="AL71" i="13"/>
  <c r="AJ71" i="13"/>
  <c r="AK71" i="13" s="1"/>
  <c r="AI71" i="13"/>
  <c r="AO70" i="13"/>
  <c r="AN70" i="13"/>
  <c r="AM70" i="13"/>
  <c r="AL70" i="13"/>
  <c r="AJ70" i="13"/>
  <c r="AK70" i="13" s="1"/>
  <c r="AI70" i="13"/>
  <c r="AO69" i="13"/>
  <c r="AN69" i="13"/>
  <c r="AM69" i="13"/>
  <c r="AL69" i="13"/>
  <c r="AJ69" i="13"/>
  <c r="AK69" i="13" s="1"/>
  <c r="AI69" i="13"/>
  <c r="AO68" i="13"/>
  <c r="AN68" i="13"/>
  <c r="AM68" i="13"/>
  <c r="AL68" i="13"/>
  <c r="AJ68" i="13"/>
  <c r="AK68" i="13" s="1"/>
  <c r="AI68" i="13"/>
  <c r="AO67" i="13"/>
  <c r="AN67" i="13"/>
  <c r="AM67" i="13"/>
  <c r="AL67" i="13"/>
  <c r="AJ67" i="13"/>
  <c r="AK67" i="13" s="1"/>
  <c r="AI67" i="13"/>
  <c r="AO66" i="13"/>
  <c r="AN66" i="13"/>
  <c r="AM66" i="13"/>
  <c r="AL66" i="13"/>
  <c r="AJ66" i="13"/>
  <c r="AK66" i="13" s="1"/>
  <c r="AI66" i="13"/>
  <c r="AO65" i="13"/>
  <c r="AN65" i="13"/>
  <c r="AM65" i="13"/>
  <c r="AL65" i="13"/>
  <c r="AJ65" i="13"/>
  <c r="AK65" i="13" s="1"/>
  <c r="AI65" i="13"/>
  <c r="AO64" i="13"/>
  <c r="AN64" i="13"/>
  <c r="AM64" i="13"/>
  <c r="AL64" i="13"/>
  <c r="AJ64" i="13"/>
  <c r="AK64" i="13" s="1"/>
  <c r="AI64" i="13"/>
  <c r="AO63" i="13"/>
  <c r="AN63" i="13"/>
  <c r="AM63" i="13"/>
  <c r="AL63" i="13"/>
  <c r="AJ63" i="13"/>
  <c r="AK63" i="13" s="1"/>
  <c r="AI63" i="13"/>
  <c r="AO62" i="13"/>
  <c r="AN62" i="13"/>
  <c r="AM62" i="13"/>
  <c r="AL62" i="13"/>
  <c r="AJ62" i="13"/>
  <c r="AK62" i="13" s="1"/>
  <c r="AI62" i="13"/>
  <c r="AO61" i="13"/>
  <c r="AN61" i="13"/>
  <c r="AM61" i="13"/>
  <c r="AL61" i="13"/>
  <c r="AJ61" i="13"/>
  <c r="AK61" i="13" s="1"/>
  <c r="AI61" i="13"/>
  <c r="AO60" i="13"/>
  <c r="AN60" i="13"/>
  <c r="AM60" i="13"/>
  <c r="AL60" i="13"/>
  <c r="AJ60" i="13"/>
  <c r="AK60" i="13" s="1"/>
  <c r="AI60" i="13"/>
  <c r="AO59" i="13"/>
  <c r="AN59" i="13"/>
  <c r="AM59" i="13"/>
  <c r="AL59" i="13"/>
  <c r="AJ59" i="13"/>
  <c r="AK59" i="13" s="1"/>
  <c r="AI59" i="13"/>
  <c r="AO58" i="13"/>
  <c r="AN58" i="13"/>
  <c r="AM58" i="13"/>
  <c r="AL58" i="13"/>
  <c r="AJ58" i="13"/>
  <c r="AK58" i="13" s="1"/>
  <c r="AI58" i="13"/>
  <c r="AO57" i="13"/>
  <c r="AN57" i="13"/>
  <c r="AM57" i="13"/>
  <c r="AL57" i="13"/>
  <c r="AJ57" i="13"/>
  <c r="AK57" i="13" s="1"/>
  <c r="AI57" i="13"/>
  <c r="AO56" i="13"/>
  <c r="AN56" i="13"/>
  <c r="AM56" i="13"/>
  <c r="AL56" i="13"/>
  <c r="AJ56" i="13"/>
  <c r="AK56" i="13" s="1"/>
  <c r="AI56" i="13"/>
  <c r="AO55" i="13"/>
  <c r="AN55" i="13"/>
  <c r="AM55" i="13"/>
  <c r="AL55" i="13"/>
  <c r="AJ55" i="13"/>
  <c r="AK55" i="13" s="1"/>
  <c r="AI55" i="13"/>
  <c r="AO54" i="13"/>
  <c r="AN54" i="13"/>
  <c r="AM54" i="13"/>
  <c r="AL54" i="13"/>
  <c r="AJ54" i="13"/>
  <c r="AK54" i="13" s="1"/>
  <c r="AI54" i="13"/>
  <c r="AO53" i="13"/>
  <c r="AN53" i="13"/>
  <c r="AM53" i="13"/>
  <c r="AL53" i="13"/>
  <c r="AJ53" i="13"/>
  <c r="AK53" i="13" s="1"/>
  <c r="AI53" i="13"/>
  <c r="AO52" i="13"/>
  <c r="AN52" i="13"/>
  <c r="AM52" i="13"/>
  <c r="AL52" i="13"/>
  <c r="AJ52" i="13"/>
  <c r="AK52" i="13" s="1"/>
  <c r="AI52" i="13"/>
  <c r="AO51" i="13"/>
  <c r="AN51" i="13"/>
  <c r="AM51" i="13"/>
  <c r="AL51" i="13"/>
  <c r="AJ51" i="13"/>
  <c r="AK51" i="13" s="1"/>
  <c r="AI51" i="13"/>
  <c r="AO50" i="13"/>
  <c r="AN50" i="13"/>
  <c r="AM50" i="13"/>
  <c r="AL50" i="13"/>
  <c r="AJ50" i="13"/>
  <c r="AK50" i="13" s="1"/>
  <c r="AI50" i="13"/>
  <c r="AO49" i="13"/>
  <c r="AN49" i="13"/>
  <c r="AM49" i="13"/>
  <c r="AL49" i="13"/>
  <c r="AJ49" i="13"/>
  <c r="AK49" i="13" s="1"/>
  <c r="AI49" i="13"/>
  <c r="AO48" i="13"/>
  <c r="AN48" i="13"/>
  <c r="AM48" i="13"/>
  <c r="AL48" i="13"/>
  <c r="AJ48" i="13"/>
  <c r="AK48" i="13" s="1"/>
  <c r="AI48" i="13"/>
  <c r="AO47" i="13"/>
  <c r="AN47" i="13"/>
  <c r="AM47" i="13"/>
  <c r="AL47" i="13"/>
  <c r="AK47" i="13"/>
  <c r="AJ47" i="13"/>
  <c r="AI47" i="13"/>
  <c r="AO46" i="13"/>
  <c r="AN46" i="13"/>
  <c r="AM46" i="13"/>
  <c r="AL46" i="13"/>
  <c r="AJ46" i="13"/>
  <c r="AK46" i="13" s="1"/>
  <c r="AI46" i="13"/>
  <c r="AO45" i="13"/>
  <c r="AN45" i="13"/>
  <c r="AM45" i="13"/>
  <c r="AL45" i="13"/>
  <c r="AJ45" i="13"/>
  <c r="AK45" i="13" s="1"/>
  <c r="AI45" i="13"/>
  <c r="AO44" i="13"/>
  <c r="AN44" i="13"/>
  <c r="AM44" i="13"/>
  <c r="AL44" i="13"/>
  <c r="AJ44" i="13"/>
  <c r="AK44" i="13" s="1"/>
  <c r="AI44" i="13"/>
  <c r="AO43" i="13"/>
  <c r="AN43" i="13"/>
  <c r="AM43" i="13"/>
  <c r="AL43" i="13"/>
  <c r="AJ43" i="13"/>
  <c r="AK43" i="13" s="1"/>
  <c r="AI43" i="13"/>
  <c r="AO42" i="13"/>
  <c r="AN42" i="13"/>
  <c r="AM42" i="13"/>
  <c r="AL42" i="13"/>
  <c r="AK42" i="13"/>
  <c r="AJ42" i="13"/>
  <c r="AI42" i="13"/>
  <c r="AO41" i="13"/>
  <c r="AN41" i="13"/>
  <c r="AM41" i="13"/>
  <c r="AL41" i="13"/>
  <c r="AJ41" i="13"/>
  <c r="AK41" i="13" s="1"/>
  <c r="AI41" i="13"/>
  <c r="AO40" i="13"/>
  <c r="AN40" i="13"/>
  <c r="AM40" i="13"/>
  <c r="AL40" i="13"/>
  <c r="AJ40" i="13"/>
  <c r="AK40" i="13" s="1"/>
  <c r="AI40" i="13"/>
  <c r="AO39" i="13"/>
  <c r="AN39" i="13"/>
  <c r="AM39" i="13"/>
  <c r="AL39" i="13"/>
  <c r="AJ39" i="13"/>
  <c r="AK39" i="13" s="1"/>
  <c r="AI39" i="13"/>
  <c r="AO38" i="13"/>
  <c r="AN38" i="13"/>
  <c r="AM38" i="13"/>
  <c r="AL38" i="13"/>
  <c r="AJ38" i="13"/>
  <c r="AK38" i="13" s="1"/>
  <c r="AI38" i="13"/>
  <c r="AO37" i="13"/>
  <c r="AN37" i="13"/>
  <c r="AM37" i="13"/>
  <c r="AL37" i="13"/>
  <c r="AJ37" i="13"/>
  <c r="AK37" i="13" s="1"/>
  <c r="AI37" i="13"/>
  <c r="AO36" i="13"/>
  <c r="AN36" i="13"/>
  <c r="AM36" i="13"/>
  <c r="AL36" i="13"/>
  <c r="AJ36" i="13"/>
  <c r="AK36" i="13" s="1"/>
  <c r="AI36" i="13"/>
  <c r="AO35" i="13"/>
  <c r="AN35" i="13"/>
  <c r="AM35" i="13"/>
  <c r="AL35" i="13"/>
  <c r="AK35" i="13"/>
  <c r="AJ35" i="13"/>
  <c r="AI35" i="13"/>
  <c r="AO34" i="13"/>
  <c r="AN34" i="13"/>
  <c r="AM34" i="13"/>
  <c r="AL34" i="13"/>
  <c r="AJ34" i="13"/>
  <c r="AK34" i="13" s="1"/>
  <c r="AI34" i="13"/>
  <c r="AO33" i="13"/>
  <c r="AN33" i="13"/>
  <c r="AM33" i="13"/>
  <c r="AL33" i="13"/>
  <c r="AJ33" i="13"/>
  <c r="AK33" i="13" s="1"/>
  <c r="AI33" i="13"/>
  <c r="AO32" i="13"/>
  <c r="AN32" i="13"/>
  <c r="AM32" i="13"/>
  <c r="AL32" i="13"/>
  <c r="AJ32" i="13"/>
  <c r="AK32" i="13" s="1"/>
  <c r="AI32" i="13"/>
  <c r="AO31" i="13"/>
  <c r="AN31" i="13"/>
  <c r="AM31" i="13"/>
  <c r="AL31" i="13"/>
  <c r="AJ31" i="13"/>
  <c r="AK31" i="13" s="1"/>
  <c r="AI31" i="13"/>
  <c r="AF28" i="13"/>
  <c r="AF237" i="13" s="1"/>
  <c r="AC28" i="13"/>
  <c r="AC237" i="13" s="1"/>
  <c r="Z28" i="13"/>
  <c r="Z237" i="13" s="1"/>
  <c r="W28" i="13"/>
  <c r="W237" i="13" s="1"/>
  <c r="AO27" i="13"/>
  <c r="AN27" i="13"/>
  <c r="AM27" i="13"/>
  <c r="AL27" i="13"/>
  <c r="AJ27" i="13"/>
  <c r="AK27" i="13" s="1"/>
  <c r="AI27" i="13"/>
  <c r="AO26" i="13"/>
  <c r="AN26" i="13"/>
  <c r="AM26" i="13"/>
  <c r="AL26" i="13"/>
  <c r="AJ26" i="13"/>
  <c r="AK26" i="13" s="1"/>
  <c r="AI26" i="13"/>
  <c r="AO25" i="13"/>
  <c r="AN25" i="13"/>
  <c r="AM25" i="13"/>
  <c r="AL25" i="13"/>
  <c r="AJ25" i="13"/>
  <c r="AK25" i="13" s="1"/>
  <c r="AI25" i="13"/>
  <c r="AO24" i="13"/>
  <c r="AN24" i="13"/>
  <c r="AM24" i="13"/>
  <c r="AL24" i="13"/>
  <c r="AJ24" i="13"/>
  <c r="AK24" i="13" s="1"/>
  <c r="AI24" i="13"/>
  <c r="AO23" i="13"/>
  <c r="AN23" i="13"/>
  <c r="AM23" i="13"/>
  <c r="AL23" i="13"/>
  <c r="AJ23" i="13"/>
  <c r="AK23" i="13" s="1"/>
  <c r="AI23" i="13"/>
  <c r="AO22" i="13"/>
  <c r="AN22" i="13"/>
  <c r="AM22" i="13"/>
  <c r="AL22" i="13"/>
  <c r="AJ22" i="13"/>
  <c r="AK22" i="13" s="1"/>
  <c r="AI22" i="13"/>
  <c r="AO21" i="13"/>
  <c r="AN21" i="13"/>
  <c r="AM21" i="13"/>
  <c r="AL21" i="13"/>
  <c r="AJ21" i="13"/>
  <c r="AK21" i="13" s="1"/>
  <c r="AI21" i="13"/>
  <c r="AO20" i="13"/>
  <c r="AN20" i="13"/>
  <c r="AM20" i="13"/>
  <c r="AL20" i="13"/>
  <c r="AJ20" i="13"/>
  <c r="AK20" i="13" s="1"/>
  <c r="AI20" i="13"/>
  <c r="AO19" i="13"/>
  <c r="AN19" i="13"/>
  <c r="AM19" i="13"/>
  <c r="AL19" i="13"/>
  <c r="AJ19" i="13"/>
  <c r="AK19" i="13" s="1"/>
  <c r="AI19" i="13"/>
  <c r="AO18" i="13"/>
  <c r="AN18" i="13"/>
  <c r="AM18" i="13"/>
  <c r="AL18" i="13"/>
  <c r="AJ18" i="13"/>
  <c r="AK18" i="13" s="1"/>
  <c r="AI18" i="13"/>
  <c r="AO17" i="13"/>
  <c r="AN17" i="13"/>
  <c r="AM17" i="13"/>
  <c r="AL17" i="13"/>
  <c r="AJ17" i="13"/>
  <c r="AK17" i="13" s="1"/>
  <c r="AI17" i="13"/>
  <c r="AO16" i="13"/>
  <c r="AN16" i="13"/>
  <c r="AM16" i="13"/>
  <c r="AL16" i="13"/>
  <c r="AJ16" i="13"/>
  <c r="AK16" i="13" s="1"/>
  <c r="AI16" i="13"/>
  <c r="AO15" i="13"/>
  <c r="AN15" i="13"/>
  <c r="AM15" i="13"/>
  <c r="AL15" i="13"/>
  <c r="AJ15" i="13"/>
  <c r="AK15" i="13" s="1"/>
  <c r="AI15" i="13"/>
  <c r="AO14" i="13"/>
  <c r="AN14" i="13"/>
  <c r="AM14" i="13"/>
  <c r="AL14" i="13"/>
  <c r="AJ14" i="13"/>
  <c r="AK14" i="13" s="1"/>
  <c r="AI14" i="13"/>
  <c r="AO13" i="13"/>
  <c r="AN13" i="13"/>
  <c r="AM13" i="13"/>
  <c r="AL13" i="13"/>
  <c r="AJ13" i="13"/>
  <c r="AK13" i="13" s="1"/>
  <c r="AI13" i="13"/>
  <c r="AO12" i="13"/>
  <c r="AN12" i="13"/>
  <c r="AM12" i="13"/>
  <c r="AL12" i="13"/>
  <c r="AK12" i="13"/>
  <c r="AJ12" i="13"/>
  <c r="AI12" i="13"/>
  <c r="AO11" i="13"/>
  <c r="AN11" i="13"/>
  <c r="AM11" i="13"/>
  <c r="AL11" i="13"/>
  <c r="AJ11" i="13"/>
  <c r="AK11" i="13" s="1"/>
  <c r="AI11" i="13"/>
  <c r="AO10" i="13"/>
  <c r="AN10" i="13"/>
  <c r="AM10" i="13"/>
  <c r="AL10" i="13"/>
  <c r="AJ10" i="13"/>
  <c r="AK10" i="13" s="1"/>
  <c r="AI10" i="13"/>
  <c r="AO9" i="13"/>
  <c r="AN9" i="13"/>
  <c r="AM9" i="13"/>
  <c r="AL9" i="13"/>
  <c r="AJ9" i="13"/>
  <c r="AK9" i="13" s="1"/>
  <c r="AI9" i="13"/>
  <c r="AO8" i="13"/>
  <c r="AN8" i="13"/>
  <c r="AM8" i="13"/>
  <c r="AL8" i="13"/>
  <c r="AJ8" i="13"/>
  <c r="AK8" i="13" s="1"/>
  <c r="AI8" i="13"/>
  <c r="AO7" i="13"/>
  <c r="AN7" i="13"/>
  <c r="AM7" i="13"/>
  <c r="AL7" i="13"/>
  <c r="AK7" i="13"/>
  <c r="AJ7" i="13"/>
  <c r="AI7" i="13"/>
  <c r="AO6" i="13"/>
  <c r="AN6" i="13"/>
  <c r="AM6" i="13"/>
  <c r="AL6" i="13"/>
  <c r="AJ6" i="13"/>
  <c r="AK6" i="13" s="1"/>
  <c r="AI6" i="13"/>
  <c r="AO5" i="13"/>
  <c r="AN5" i="13"/>
  <c r="AM5" i="13"/>
  <c r="AL5" i="13"/>
  <c r="AJ5" i="13"/>
  <c r="AK5" i="13" s="1"/>
  <c r="AI5" i="13"/>
  <c r="E2" i="13"/>
  <c r="E235" i="13" s="1"/>
  <c r="G1" i="13"/>
  <c r="F1" i="13"/>
  <c r="E1" i="13"/>
  <c r="E250" i="13" l="1"/>
  <c r="AC251" i="13"/>
  <c r="AF251" i="13"/>
  <c r="E251" i="13"/>
  <c r="AC247" i="13"/>
  <c r="AC250" i="13"/>
  <c r="AC252" i="13" s="1"/>
  <c r="Z250" i="13"/>
  <c r="W250" i="13"/>
  <c r="W252" i="13" s="1"/>
  <c r="W247" i="13"/>
  <c r="W231" i="13" s="1"/>
  <c r="W251" i="13"/>
  <c r="AF250" i="13"/>
  <c r="AF252" i="13" s="1"/>
  <c r="AF247" i="13"/>
  <c r="AF231" i="13" s="1"/>
  <c r="Z251" i="13"/>
  <c r="E247" i="13"/>
  <c r="E231" i="13" s="1"/>
  <c r="Z247" i="13"/>
  <c r="Z231" i="13" s="1"/>
  <c r="E252" i="13" l="1"/>
  <c r="AC231" i="13"/>
  <c r="AC236" i="13"/>
  <c r="Z252" i="13"/>
  <c r="E236" i="13"/>
  <c r="AF236" i="13"/>
  <c r="Z236" i="13"/>
  <c r="W23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8" authorId="0" shapeId="0" xr:uid="{8FE358EC-966A-4950-A557-DDBBB9C1662E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na prvním turnaji v Jihlavě hrál turnaj mladších v kategorii H10,to byla chyba,
 na dalších turnajích je správně veden v H12 </t>
        </r>
      </text>
    </comment>
    <comment ref="B103" authorId="0" shapeId="0" xr:uid="{ADA5052B-57E9-4823-9EA9-8E7B5EC1B716}">
      <text>
        <r>
          <rPr>
            <b/>
            <sz val="9"/>
            <color indexed="81"/>
            <rFont val="Tahoma"/>
            <family val="2"/>
            <charset val="238"/>
          </rPr>
          <t>Admin:</t>
        </r>
        <r>
          <rPr>
            <sz val="9"/>
            <color indexed="81"/>
            <rFont val="Tahoma"/>
            <family val="2"/>
            <charset val="238"/>
          </rPr>
          <t xml:space="preserve">
na prvním turnaji v Jihlavě hrál turnaj mladších v kategorii H10</t>
        </r>
      </text>
    </comment>
  </commentList>
</comments>
</file>

<file path=xl/sharedStrings.xml><?xml version="1.0" encoding="utf-8"?>
<sst xmlns="http://schemas.openxmlformats.org/spreadsheetml/2006/main" count="4117" uniqueCount="472">
  <si>
    <t>celkový počet hráčů</t>
  </si>
  <si>
    <t>žlutě-nejnižší body, nezapočítávají se</t>
  </si>
  <si>
    <t>kategorie H8</t>
  </si>
  <si>
    <t>Turnaje</t>
  </si>
  <si>
    <t>B-body v turnaji  V-počet vítězství</t>
  </si>
  <si>
    <t>celkové body</t>
  </si>
  <si>
    <t>pomocné hodnocení</t>
  </si>
  <si>
    <t>počet</t>
  </si>
  <si>
    <t>souč.</t>
  </si>
  <si>
    <t>jméno</t>
  </si>
  <si>
    <t>ELO</t>
  </si>
  <si>
    <t>oddíl</t>
  </si>
  <si>
    <t>1.</t>
  </si>
  <si>
    <t>B</t>
  </si>
  <si>
    <t>V</t>
  </si>
  <si>
    <t>2.</t>
  </si>
  <si>
    <t>3.</t>
  </si>
  <si>
    <t>4.</t>
  </si>
  <si>
    <t>5.</t>
  </si>
  <si>
    <t>6.</t>
  </si>
  <si>
    <t>7.</t>
  </si>
  <si>
    <t>8.</t>
  </si>
  <si>
    <t>9.</t>
  </si>
  <si>
    <t>LVM</t>
  </si>
  <si>
    <t>nejl.umísť.</t>
  </si>
  <si>
    <t>poč.nej.um.</t>
  </si>
  <si>
    <t>poč.výh.</t>
  </si>
  <si>
    <t>turnajů</t>
  </si>
  <si>
    <t>bodů</t>
  </si>
  <si>
    <t>Mičánek Max</t>
  </si>
  <si>
    <t>ZŠ Valeč</t>
  </si>
  <si>
    <t>Policar Martin</t>
  </si>
  <si>
    <t>TJ Spartak  Pelhřimov</t>
  </si>
  <si>
    <t>Hotový Petr</t>
  </si>
  <si>
    <t>Brož Pavel</t>
  </si>
  <si>
    <t>Šachový klub Světlá nad Sázavou</t>
  </si>
  <si>
    <t>Matejka Samuel</t>
  </si>
  <si>
    <t>Mankevich Patrik</t>
  </si>
  <si>
    <t>TJ Jiskra Havlíčkův Brod</t>
  </si>
  <si>
    <t>Trong Lap Vo</t>
  </si>
  <si>
    <t>Active Žďár nad Sázavou</t>
  </si>
  <si>
    <t>Vacek Filip</t>
  </si>
  <si>
    <t>ZŠ Kollárova Jihlava</t>
  </si>
  <si>
    <t>Šedý Mikeš</t>
  </si>
  <si>
    <t>Morávek Ondřej</t>
  </si>
  <si>
    <t>DDM Jihlava</t>
  </si>
  <si>
    <t>Liml Jakub</t>
  </si>
  <si>
    <t>Putík Kryštof</t>
  </si>
  <si>
    <t>ZŠ O. Březiny Jihlava</t>
  </si>
  <si>
    <t>kategorie H10</t>
  </si>
  <si>
    <t>Kovařík Vít</t>
  </si>
  <si>
    <t>Gambit Jihlava</t>
  </si>
  <si>
    <t>Čech Zbyněk</t>
  </si>
  <si>
    <t>Matejka Jakub</t>
  </si>
  <si>
    <t>Stejskal Jakub</t>
  </si>
  <si>
    <t>Zezula Matěj</t>
  </si>
  <si>
    <t>Wasserbauer Kvido</t>
  </si>
  <si>
    <t>Tichánek Adam</t>
  </si>
  <si>
    <t>Horák Lukáš</t>
  </si>
  <si>
    <t>Zástěra Josef</t>
  </si>
  <si>
    <t>TJ Žďár nad Sázavou z.s.</t>
  </si>
  <si>
    <t>Zemánek Matyáš</t>
  </si>
  <si>
    <t>Satrapa Janek</t>
  </si>
  <si>
    <t>Špaček Jaroslav</t>
  </si>
  <si>
    <t>3.ZŠ Ždár n. Sázavou</t>
  </si>
  <si>
    <t>Vondra Filip</t>
  </si>
  <si>
    <t>Janata Adam</t>
  </si>
  <si>
    <t>ŠK AZ Centrum Havlíčkův Brod</t>
  </si>
  <si>
    <t>Kolman Martin</t>
  </si>
  <si>
    <t>Hlaváč Tomáš</t>
  </si>
  <si>
    <t>Křivánek Matěj</t>
  </si>
  <si>
    <t>DDM Budík Moravské Budějovice</t>
  </si>
  <si>
    <t>Milichovský Michal</t>
  </si>
  <si>
    <t>Honek Štěpán</t>
  </si>
  <si>
    <t>Brychta David</t>
  </si>
  <si>
    <t>DDM Telč</t>
  </si>
  <si>
    <t>Pelán Stanislav</t>
  </si>
  <si>
    <t>Šorf Filip</t>
  </si>
  <si>
    <t>Uchytil Antonín</t>
  </si>
  <si>
    <t>Gebarovský Matěj</t>
  </si>
  <si>
    <t>DDM Pelhřimov</t>
  </si>
  <si>
    <t>Černý Radek</t>
  </si>
  <si>
    <t>Avuk Štěpán</t>
  </si>
  <si>
    <t>Fňukal Matyáš</t>
  </si>
  <si>
    <t>Molák Kryštof</t>
  </si>
  <si>
    <t>Petr Pavel</t>
  </si>
  <si>
    <t>Lauer Sebastián</t>
  </si>
  <si>
    <t>O. Březiny</t>
  </si>
  <si>
    <t>Choutka Filip</t>
  </si>
  <si>
    <t>Snížek Tomáš</t>
  </si>
  <si>
    <t>Čeloud Jan</t>
  </si>
  <si>
    <t>Pykal Antonín</t>
  </si>
  <si>
    <t>Bastík Sebastián</t>
  </si>
  <si>
    <t>kategorie H12</t>
  </si>
  <si>
    <t>Zezula Jakub</t>
  </si>
  <si>
    <t>Kocman Patrik</t>
  </si>
  <si>
    <t>Hodulík Ondřej</t>
  </si>
  <si>
    <t>Havelka Aleš</t>
  </si>
  <si>
    <t>Doležal Pavel</t>
  </si>
  <si>
    <t>Kubát Jakub</t>
  </si>
  <si>
    <t>Klaus Matyáš</t>
  </si>
  <si>
    <t>Janoušek Petr</t>
  </si>
  <si>
    <t>Lang Šimon</t>
  </si>
  <si>
    <t>Dufek Samuel</t>
  </si>
  <si>
    <t>Mankevich Daniil</t>
  </si>
  <si>
    <t>Pavliš Matěj</t>
  </si>
  <si>
    <t>Fencl Vítek</t>
  </si>
  <si>
    <t>Edr Michal</t>
  </si>
  <si>
    <t>Cvíček Adam</t>
  </si>
  <si>
    <t>Koumar Tomáš</t>
  </si>
  <si>
    <t>Spilka Kryštof</t>
  </si>
  <si>
    <t>Přikryl Radek</t>
  </si>
  <si>
    <t>Hadrava Šimon</t>
  </si>
  <si>
    <t>Preisler Benjamin</t>
  </si>
  <si>
    <t>ZŠ a MŠ Křižánky</t>
  </si>
  <si>
    <t>Trávníček Adam</t>
  </si>
  <si>
    <t>Kaláb Matěj</t>
  </si>
  <si>
    <t>Blažek Vojtěch</t>
  </si>
  <si>
    <t>Mísal Rodrigo</t>
  </si>
  <si>
    <t>Morávek Kryštof</t>
  </si>
  <si>
    <t>Kokrda Matěj</t>
  </si>
  <si>
    <t>Valenta Ondřej</t>
  </si>
  <si>
    <t>Víšek Filip</t>
  </si>
  <si>
    <t>kategorie H14</t>
  </si>
  <si>
    <t>Kučera David</t>
  </si>
  <si>
    <t>Zedníček Filip</t>
  </si>
  <si>
    <t>Zelenka Adam</t>
  </si>
  <si>
    <t>Spilka Jáchym</t>
  </si>
  <si>
    <t>Pejcha Ivoš</t>
  </si>
  <si>
    <t>Harvalík Ondřej</t>
  </si>
  <si>
    <t>ŠK AZ CENTRUM Havlíčkův Brod</t>
  </si>
  <si>
    <t>Houška Dominik</t>
  </si>
  <si>
    <t>Žáček Michal</t>
  </si>
  <si>
    <t>Ležal Filip</t>
  </si>
  <si>
    <t>Ecler Matěj</t>
  </si>
  <si>
    <t>Horák David</t>
  </si>
  <si>
    <t>Rybáček Martin</t>
  </si>
  <si>
    <t>Vokoun Tomáš</t>
  </si>
  <si>
    <t>Zvolánek Tomáš</t>
  </si>
  <si>
    <t>Chalupa Adam</t>
  </si>
  <si>
    <t>Klofáč Jakub</t>
  </si>
  <si>
    <t>Benc Tomáš</t>
  </si>
  <si>
    <t>ŠO TJ Sokol Oudoleň</t>
  </si>
  <si>
    <t>Vondra Marek</t>
  </si>
  <si>
    <t>Sláma Matyáš</t>
  </si>
  <si>
    <t>Holcman Matěj</t>
  </si>
  <si>
    <t>Preisler Jaroslav</t>
  </si>
  <si>
    <t>Přikryl Miloslav</t>
  </si>
  <si>
    <t>Čeloud Daniel</t>
  </si>
  <si>
    <t>Kříž Martin</t>
  </si>
  <si>
    <t>DMM Pelhřimov</t>
  </si>
  <si>
    <t>kategorie H16</t>
  </si>
  <si>
    <t>.</t>
  </si>
  <si>
    <t>1</t>
  </si>
  <si>
    <t>Němec Tomáš</t>
  </si>
  <si>
    <t>2</t>
  </si>
  <si>
    <t>Kolátor Vojtěch</t>
  </si>
  <si>
    <t>3</t>
  </si>
  <si>
    <t>Sklář Petr</t>
  </si>
  <si>
    <t>4</t>
  </si>
  <si>
    <t>Vyhnálek Jan</t>
  </si>
  <si>
    <t>5</t>
  </si>
  <si>
    <t>Houdek Ondřej</t>
  </si>
  <si>
    <t>6</t>
  </si>
  <si>
    <t>Kaňka Lukáš</t>
  </si>
  <si>
    <t>7</t>
  </si>
  <si>
    <t>Zelený Ondřej</t>
  </si>
  <si>
    <t>ŠK Caissa Třebíč z.s.</t>
  </si>
  <si>
    <t>8</t>
  </si>
  <si>
    <t>Vinopal Vít</t>
  </si>
  <si>
    <t>9</t>
  </si>
  <si>
    <t>Simajchl Adam</t>
  </si>
  <si>
    <t>Spartak Velké Meziříčí</t>
  </si>
  <si>
    <t>10</t>
  </si>
  <si>
    <t>Hajný Miroslav</t>
  </si>
  <si>
    <t>kategorie D8</t>
  </si>
  <si>
    <t>Havelková Kamila</t>
  </si>
  <si>
    <t>Zvolánková Lenka</t>
  </si>
  <si>
    <t>kategorie D10</t>
  </si>
  <si>
    <t>Rybáčková Lucie</t>
  </si>
  <si>
    <t>Šťávová Lucie</t>
  </si>
  <si>
    <t>Celarová Adéla</t>
  </si>
  <si>
    <t>Halamková Valerie</t>
  </si>
  <si>
    <t>Basovníková Markéta</t>
  </si>
  <si>
    <t>kategorie D12</t>
  </si>
  <si>
    <t>Šťávová Markéta</t>
  </si>
  <si>
    <t>Krupičková Pavla</t>
  </si>
  <si>
    <t>Krupičková Eliška</t>
  </si>
  <si>
    <t>Pham Anetka</t>
  </si>
  <si>
    <t>Vrzáková Adéla</t>
  </si>
  <si>
    <t>Haraštová Barbora</t>
  </si>
  <si>
    <t>Rokosová Linda</t>
  </si>
  <si>
    <t>kategorie D14</t>
  </si>
  <si>
    <t>Šťávová Helena</t>
  </si>
  <si>
    <t>Brabencová Aneta</t>
  </si>
  <si>
    <t>TJ Jiskra Humpolec</t>
  </si>
  <si>
    <t>Slámová Karolína</t>
  </si>
  <si>
    <t>Satrapová Anna</t>
  </si>
  <si>
    <t>Honková Zara</t>
  </si>
  <si>
    <t>Kaňková Nikola</t>
  </si>
  <si>
    <t>Váhalová Veronika</t>
  </si>
  <si>
    <t>kategorie D16</t>
  </si>
  <si>
    <t>Součková Viktorie</t>
  </si>
  <si>
    <t>Celkové pořadí LVM 2018-19</t>
  </si>
  <si>
    <t>Med Luboš</t>
  </si>
  <si>
    <t>Blaise Petr</t>
  </si>
  <si>
    <t>Malý Ondřej</t>
  </si>
  <si>
    <t>DDM Náměšť nad Oslavou</t>
  </si>
  <si>
    <t>Bělehrad Vít</t>
  </si>
  <si>
    <t>TJ+DDM Náměšť n/Oslavou</t>
  </si>
  <si>
    <t>ŠK DDM Bystřice nad Pernštejnem</t>
  </si>
  <si>
    <t>Hlaváč  Tomáš</t>
  </si>
  <si>
    <t>Novák Tobiáš</t>
  </si>
  <si>
    <t>Sobieraj Gustav</t>
  </si>
  <si>
    <t>Pfeffer Patrik</t>
  </si>
  <si>
    <t>Guriča Václav</t>
  </si>
  <si>
    <t>Šedý Matěj</t>
  </si>
  <si>
    <t>11</t>
  </si>
  <si>
    <t>Škarvada Štěpán</t>
  </si>
  <si>
    <t>12</t>
  </si>
  <si>
    <t>Chrást František</t>
  </si>
  <si>
    <t>AŠSK Active - SVČ Žďár nad Sázavou</t>
  </si>
  <si>
    <t>TJ Spartak Pelhřimov</t>
  </si>
  <si>
    <t>Srba Daniel</t>
  </si>
  <si>
    <t>Krechler Jakub</t>
  </si>
  <si>
    <t>DDM Třebíč</t>
  </si>
  <si>
    <t>Kulovaný  Matěj</t>
  </si>
  <si>
    <t>ŠK Caissa Třebíč</t>
  </si>
  <si>
    <t>Filipec Milan</t>
  </si>
  <si>
    <t>Balusek Tobiáš</t>
  </si>
  <si>
    <t>Hráček Matěj</t>
  </si>
  <si>
    <t>Plachý Jakub</t>
  </si>
  <si>
    <t>Fryč Tomáš</t>
  </si>
  <si>
    <t>Váhala Marek</t>
  </si>
  <si>
    <t>13</t>
  </si>
  <si>
    <t>Moudrá Elena</t>
  </si>
  <si>
    <t>ZŠ Kpt. Jaroše Třebíč</t>
  </si>
  <si>
    <t>Čierná Tereza</t>
  </si>
  <si>
    <t>Čierná Eliška</t>
  </si>
  <si>
    <t>Příhoda Martin</t>
  </si>
  <si>
    <t>ZŠ Hálkova Humpolec</t>
  </si>
  <si>
    <t>Brychta Adam</t>
  </si>
  <si>
    <t>Kopáč Dominik</t>
  </si>
  <si>
    <t>Jednota Jakub</t>
  </si>
  <si>
    <t>Jaroš Lukáš</t>
  </si>
  <si>
    <t>Solnář Tobiáš</t>
  </si>
  <si>
    <t>Čábera Richard</t>
  </si>
  <si>
    <t>Lutner Lukáš</t>
  </si>
  <si>
    <t>Dománek Stanislav</t>
  </si>
  <si>
    <t>Hovhannisyan David</t>
  </si>
  <si>
    <t>ŠK AZ centrum Havlíčkův Brod</t>
  </si>
  <si>
    <t>Blažek Mojmír</t>
  </si>
  <si>
    <t>Pinkas Jakub Pavel</t>
  </si>
  <si>
    <t>Filippou Christian</t>
  </si>
  <si>
    <t>Spálovský Prokop</t>
  </si>
  <si>
    <t>Kopáč Filip</t>
  </si>
  <si>
    <t>Boháč Františk</t>
  </si>
  <si>
    <t>ZŠ Hálkova</t>
  </si>
  <si>
    <t>Holakovský David</t>
  </si>
  <si>
    <t>Beran Matyáš</t>
  </si>
  <si>
    <t>Nekvinda Tomáš</t>
  </si>
  <si>
    <t>Brož Jan</t>
  </si>
  <si>
    <t>15</t>
  </si>
  <si>
    <t>18</t>
  </si>
  <si>
    <t>19</t>
  </si>
  <si>
    <t>20</t>
  </si>
  <si>
    <t>21</t>
  </si>
  <si>
    <t>Kadlecová  Anna</t>
  </si>
  <si>
    <t>Koubková Markéta</t>
  </si>
  <si>
    <t>Nekvindová Eliška</t>
  </si>
  <si>
    <t>O JIHLAVSKÝ KOLÁČ MLADŠÍ</t>
  </si>
  <si>
    <t>Konečné pořadí</t>
  </si>
  <si>
    <t>věková skupina D10</t>
  </si>
  <si>
    <t>Poř.</t>
  </si>
  <si>
    <t>St.č.</t>
  </si>
  <si>
    <t>Jméno</t>
  </si>
  <si>
    <t>Rtg</t>
  </si>
  <si>
    <t>Typ</t>
  </si>
  <si>
    <t>Sk.</t>
  </si>
  <si>
    <t>Body</t>
  </si>
  <si>
    <t>F</t>
  </si>
  <si>
    <t>D10</t>
  </si>
  <si>
    <t>MLADŠÍ</t>
  </si>
  <si>
    <t>4½</t>
  </si>
  <si>
    <t>věková skupina D8</t>
  </si>
  <si>
    <t>D8</t>
  </si>
  <si>
    <t>3½</t>
  </si>
  <si>
    <t>věková skupina H10</t>
  </si>
  <si>
    <t>H10</t>
  </si>
  <si>
    <t>6½</t>
  </si>
  <si>
    <t>5½</t>
  </si>
  <si>
    <t>2½</t>
  </si>
  <si>
    <t>0</t>
  </si>
  <si>
    <t>věková skupina H8</t>
  </si>
  <si>
    <t>H8</t>
  </si>
  <si>
    <t>Mankevich  Patrik</t>
  </si>
  <si>
    <t>Program Swiss-Manager vyvinut a copyright vlastní © DI.Heinz Herzog, 1230 Vienna Joh.Teufelg.39-47/7/9,</t>
  </si>
  <si>
    <t>Mail:h.herzog@swiss-manager.at,domovská stránka http://swiss-manager.at, Uživatel:Czech Republic licence 63, 21.11.2018</t>
  </si>
  <si>
    <t>Všechny podrobnosti o tomto turnaji najdete na šachových stránkách http://chess-results.com</t>
  </si>
  <si>
    <t>O JIHLAVSKÝ KOLÁČ STARŠÍ</t>
  </si>
  <si>
    <t>věková skupina D12</t>
  </si>
  <si>
    <t>D12</t>
  </si>
  <si>
    <t>STARŠÍ</t>
  </si>
  <si>
    <t>věková skupina D14</t>
  </si>
  <si>
    <t>Pejřimovská Viola Ruby</t>
  </si>
  <si>
    <t>D14</t>
  </si>
  <si>
    <t>věková skupina D16</t>
  </si>
  <si>
    <t>D16</t>
  </si>
  <si>
    <t>věková skupina H12</t>
  </si>
  <si>
    <t>H12</t>
  </si>
  <si>
    <t>½</t>
  </si>
  <si>
    <t>věková skupina H14</t>
  </si>
  <si>
    <t>Jun Rudolf</t>
  </si>
  <si>
    <t>H14</t>
  </si>
  <si>
    <t>Pejřimovský Tadeáš Rubel</t>
  </si>
  <si>
    <t>1½</t>
  </si>
  <si>
    <t>věková skupina H16</t>
  </si>
  <si>
    <t>H16</t>
  </si>
  <si>
    <t>Mikulášský turnaj 2018-mladší</t>
  </si>
  <si>
    <t>Res.</t>
  </si>
  <si>
    <t>Musilová Veronika</t>
  </si>
  <si>
    <t>7½</t>
  </si>
  <si>
    <t>Jun Rostislav</t>
  </si>
  <si>
    <t>Karafiát Vojtěch</t>
  </si>
  <si>
    <t>Fousek Petr</t>
  </si>
  <si>
    <t>Nováček Jakub</t>
  </si>
  <si>
    <t>Mail:h.herzog@swiss-manager.at,domovská stránka http://swiss-manager.at, Uživatel:Czech Republic licence 98, 21.11.2018</t>
  </si>
  <si>
    <t>Mikulášský turnaj 2018-starší</t>
  </si>
  <si>
    <t>Jun Robert</t>
  </si>
  <si>
    <t>Zvolánek Štěpán</t>
  </si>
  <si>
    <t>Třebíčské šachování 2019</t>
  </si>
  <si>
    <t>mladší</t>
  </si>
  <si>
    <t>věková skupina D08</t>
  </si>
  <si>
    <t>BH.</t>
  </si>
  <si>
    <t>D08</t>
  </si>
  <si>
    <t>29</t>
  </si>
  <si>
    <t>Junova Alexandra</t>
  </si>
  <si>
    <t>23</t>
  </si>
  <si>
    <t>35½</t>
  </si>
  <si>
    <t>36</t>
  </si>
  <si>
    <t>25½</t>
  </si>
  <si>
    <t>věková skupina U08</t>
  </si>
  <si>
    <t>U08</t>
  </si>
  <si>
    <t>Míčánek Max</t>
  </si>
  <si>
    <t>31</t>
  </si>
  <si>
    <t>Křivský Mikuláš</t>
  </si>
  <si>
    <t>30</t>
  </si>
  <si>
    <t>27½</t>
  </si>
  <si>
    <t>28½</t>
  </si>
  <si>
    <t>24</t>
  </si>
  <si>
    <t>22½</t>
  </si>
  <si>
    <t>věková skupina U10</t>
  </si>
  <si>
    <t>U10</t>
  </si>
  <si>
    <t>8½</t>
  </si>
  <si>
    <t>40</t>
  </si>
  <si>
    <t>37½</t>
  </si>
  <si>
    <t>38½</t>
  </si>
  <si>
    <t>39</t>
  </si>
  <si>
    <t>35</t>
  </si>
  <si>
    <t>32</t>
  </si>
  <si>
    <t>Zeman Daniel Nikolas</t>
  </si>
  <si>
    <t>40½</t>
  </si>
  <si>
    <t>37</t>
  </si>
  <si>
    <t>34½</t>
  </si>
  <si>
    <t>Zmek Jaroslav</t>
  </si>
  <si>
    <t>33½</t>
  </si>
  <si>
    <t>31½</t>
  </si>
  <si>
    <t>34</t>
  </si>
  <si>
    <t>Zeman Tomáš Mathias</t>
  </si>
  <si>
    <t>26½</t>
  </si>
  <si>
    <t>23½</t>
  </si>
  <si>
    <t>Sobieraj Gusta</t>
  </si>
  <si>
    <t>starší</t>
  </si>
  <si>
    <t>28</t>
  </si>
  <si>
    <t>19½</t>
  </si>
  <si>
    <t>41</t>
  </si>
  <si>
    <t>33</t>
  </si>
  <si>
    <t>30½</t>
  </si>
  <si>
    <t>věková skupina U12</t>
  </si>
  <si>
    <t>U12</t>
  </si>
  <si>
    <t>26</t>
  </si>
  <si>
    <t>věková skupina U14</t>
  </si>
  <si>
    <t>U14</t>
  </si>
  <si>
    <t>42</t>
  </si>
  <si>
    <t>Včela Martin</t>
  </si>
  <si>
    <t>C</t>
  </si>
  <si>
    <t>22</t>
  </si>
  <si>
    <t>25</t>
  </si>
  <si>
    <t>věková skupina U16</t>
  </si>
  <si>
    <t>Zeman Lukáš</t>
  </si>
  <si>
    <t>U16</t>
  </si>
  <si>
    <t>44½</t>
  </si>
  <si>
    <t>O perníkovou chaloupku 2019 mladší</t>
  </si>
  <si>
    <t>Hladká Leontýna</t>
  </si>
  <si>
    <t>D</t>
  </si>
  <si>
    <t>21½</t>
  </si>
  <si>
    <t>29½</t>
  </si>
  <si>
    <t>32½</t>
  </si>
  <si>
    <t>20½</t>
  </si>
  <si>
    <t>Kalovský Vladimír</t>
  </si>
  <si>
    <t>24½</t>
  </si>
  <si>
    <t>Švagr Daniel</t>
  </si>
  <si>
    <t>Hladký Mikuláš</t>
  </si>
  <si>
    <t>17½</t>
  </si>
  <si>
    <t>16½</t>
  </si>
  <si>
    <t>O perníkovou chaloupku 2019 starší</t>
  </si>
  <si>
    <t>Křivská Eliška</t>
  </si>
  <si>
    <t>12½</t>
  </si>
  <si>
    <t>Hladký Tadeáš</t>
  </si>
  <si>
    <t>Žaža David</t>
  </si>
  <si>
    <t>Moos Lukáš</t>
  </si>
  <si>
    <t>Němec David</t>
  </si>
  <si>
    <t>Žaža Martin</t>
  </si>
  <si>
    <t>Pečenka Petr</t>
  </si>
  <si>
    <t>13. Ročník Humpoleckého turnaje mládeže kat.ml.</t>
  </si>
  <si>
    <t>věková skupina H08</t>
  </si>
  <si>
    <t>H08</t>
  </si>
  <si>
    <t>Hotový  Petr</t>
  </si>
  <si>
    <t>Mrázek Štěpán</t>
  </si>
  <si>
    <t>Černý Radim</t>
  </si>
  <si>
    <t>13. Ročník Humpoleckého turnaje mládeže kat. st.</t>
  </si>
  <si>
    <t>Krupička Filip</t>
  </si>
  <si>
    <t>Mrázek Adam</t>
  </si>
  <si>
    <t>Misal Rodrigo</t>
  </si>
  <si>
    <t>Dufek. Samuel</t>
  </si>
  <si>
    <t>O pohár města Světlá nad Sázavou mladší</t>
  </si>
  <si>
    <t>Bára Jan</t>
  </si>
  <si>
    <t>Zelenka Marek</t>
  </si>
  <si>
    <t>O pohár města Světlá nad Sázavou starší</t>
  </si>
  <si>
    <t>skupina D12</t>
  </si>
  <si>
    <t>Zvolánková Alžběta</t>
  </si>
  <si>
    <t>Prášková Štěpánka</t>
  </si>
  <si>
    <t>skupina D14</t>
  </si>
  <si>
    <t>Kostková Kateřina</t>
  </si>
  <si>
    <t>skupina D16</t>
  </si>
  <si>
    <t>skupina H12</t>
  </si>
  <si>
    <t>Nešpůrek Jakub</t>
  </si>
  <si>
    <t>Nejedlý Radek</t>
  </si>
  <si>
    <t>Švadlenka Michal</t>
  </si>
  <si>
    <t>Švadlenka Dominik</t>
  </si>
  <si>
    <t>Zvolánek Vojtěch</t>
  </si>
  <si>
    <t>Frühbauer Matyáš</t>
  </si>
  <si>
    <t>Holas Štěpán</t>
  </si>
  <si>
    <t>Kodym Jakub</t>
  </si>
  <si>
    <t>Novák Daniel</t>
  </si>
  <si>
    <t>skupina H14</t>
  </si>
  <si>
    <t>Prášek Vojtěch</t>
  </si>
  <si>
    <t>Kubát Jan</t>
  </si>
  <si>
    <t>Simandl Štěpán</t>
  </si>
  <si>
    <t>skupina H16</t>
  </si>
  <si>
    <t>Rataj Marek</t>
  </si>
  <si>
    <t>ZŠ a MŠ Wolkerova Havl. Brod</t>
  </si>
  <si>
    <t>Sláma Šimon</t>
  </si>
  <si>
    <t>Zajíček Pavel</t>
  </si>
  <si>
    <t>ZŠ Lípa</t>
  </si>
  <si>
    <t>Doležel Marek</t>
  </si>
  <si>
    <t>Jarmar Filip</t>
  </si>
  <si>
    <t>Mošner Vojtěch</t>
  </si>
  <si>
    <t>ZŠ a MŠ Křižánky</t>
  </si>
  <si>
    <t>Souček Daniel</t>
  </si>
  <si>
    <t>Rejnek Tadeáš</t>
  </si>
  <si>
    <t>ZŠ Lipnice nad Sázavou</t>
  </si>
  <si>
    <t>Kontrolní součet</t>
  </si>
  <si>
    <t>Celkem všech hráčů</t>
  </si>
  <si>
    <t>mimo kraj Vysočina</t>
  </si>
  <si>
    <t>Celkem z kraje Vysočina</t>
  </si>
  <si>
    <t>mladší  8+10</t>
  </si>
  <si>
    <t>starší    12+14+16</t>
  </si>
  <si>
    <t>max.6 turnajů.</t>
  </si>
  <si>
    <t>10.</t>
  </si>
  <si>
    <t>správně H12</t>
  </si>
  <si>
    <t>správně D14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</si>
</sst>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6"/>
      <name val="Arial"/>
      <family val="2"/>
      <charset val="238"/>
    </font>
    <font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2"/>
      <color indexed="8"/>
      <name val="Calibri"/>
      <family val="2"/>
    </font>
    <font>
      <sz val="12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name val="Arial"/>
    </font>
    <font>
      <b/>
      <sz val="14"/>
      <color indexed="8"/>
      <name val="Calibri"/>
      <family val="2"/>
    </font>
    <font>
      <sz val="8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5" fillId="0" borderId="0"/>
    <xf numFmtId="0" fontId="22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1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5" fillId="0" borderId="0" xfId="1" applyAlignment="1">
      <alignment horizontal="center"/>
    </xf>
    <xf numFmtId="0" fontId="10" fillId="0" borderId="1" xfId="1" applyFont="1" applyBorder="1"/>
    <xf numFmtId="0" fontId="2" fillId="0" borderId="0" xfId="1" applyFont="1" applyAlignment="1">
      <alignment horizontal="center"/>
    </xf>
    <xf numFmtId="0" fontId="2" fillId="0" borderId="4" xfId="1" applyFont="1" applyBorder="1" applyAlignment="1">
      <alignment horizontal="left"/>
    </xf>
    <xf numFmtId="0" fontId="12" fillId="0" borderId="5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1" applyFont="1" applyAlignment="1">
      <alignment horizontal="center"/>
    </xf>
    <xf numFmtId="0" fontId="8" fillId="0" borderId="6" xfId="1" applyFont="1" applyBorder="1" applyAlignment="1">
      <alignment horizontal="right"/>
    </xf>
    <xf numFmtId="0" fontId="14" fillId="0" borderId="6" xfId="1" applyFont="1" applyBorder="1" applyAlignment="1">
      <alignment horizontal="right"/>
    </xf>
    <xf numFmtId="0" fontId="5" fillId="0" borderId="7" xfId="1" applyBorder="1" applyAlignment="1">
      <alignment horizontal="center"/>
    </xf>
    <xf numFmtId="0" fontId="15" fillId="0" borderId="9" xfId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5" fillId="0" borderId="3" xfId="1" applyBorder="1" applyAlignment="1">
      <alignment horizontal="center"/>
    </xf>
    <xf numFmtId="0" fontId="5" fillId="0" borderId="11" xfId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4" fillId="0" borderId="12" xfId="1" applyFont="1" applyBorder="1" applyAlignment="1">
      <alignment horizontal="center"/>
    </xf>
    <xf numFmtId="0" fontId="17" fillId="0" borderId="2" xfId="1" applyFont="1" applyBorder="1" applyAlignment="1">
      <alignment horizontal="center"/>
    </xf>
    <xf numFmtId="1" fontId="17" fillId="0" borderId="8" xfId="1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8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5" fillId="0" borderId="2" xfId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15" xfId="1" applyBorder="1" applyAlignment="1">
      <alignment horizontal="center"/>
    </xf>
    <xf numFmtId="0" fontId="2" fillId="0" borderId="14" xfId="0" applyFont="1" applyBorder="1"/>
    <xf numFmtId="0" fontId="16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8" fillId="0" borderId="14" xfId="0" applyFont="1" applyBorder="1" applyAlignment="1">
      <alignment horizontal="right" vertical="center"/>
    </xf>
    <xf numFmtId="0" fontId="2" fillId="0" borderId="0" xfId="1" applyFont="1" applyAlignment="1">
      <alignment horizontal="left"/>
    </xf>
    <xf numFmtId="0" fontId="5" fillId="0" borderId="17" xfId="1" applyBorder="1" applyAlignment="1">
      <alignment horizontal="center"/>
    </xf>
    <xf numFmtId="0" fontId="5" fillId="0" borderId="8" xfId="1" applyBorder="1" applyAlignment="1">
      <alignment horizontal="center"/>
    </xf>
    <xf numFmtId="0" fontId="5" fillId="0" borderId="0" xfId="1"/>
    <xf numFmtId="0" fontId="17" fillId="0" borderId="10" xfId="1" applyFont="1" applyBorder="1" applyAlignment="1">
      <alignment horizontal="center"/>
    </xf>
    <xf numFmtId="1" fontId="17" fillId="0" borderId="18" xfId="1" applyNumberFormat="1" applyFont="1" applyBorder="1" applyAlignment="1">
      <alignment horizontal="center"/>
    </xf>
    <xf numFmtId="0" fontId="5" fillId="0" borderId="12" xfId="1" applyBorder="1" applyAlignment="1">
      <alignment horizontal="center"/>
    </xf>
    <xf numFmtId="0" fontId="7" fillId="0" borderId="0" xfId="0" applyFont="1"/>
    <xf numFmtId="0" fontId="22" fillId="0" borderId="0" xfId="2"/>
    <xf numFmtId="0" fontId="23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25" fillId="3" borderId="14" xfId="2" applyFont="1" applyFill="1" applyBorder="1" applyAlignment="1">
      <alignment horizontal="right" vertical="center"/>
    </xf>
    <xf numFmtId="0" fontId="25" fillId="3" borderId="14" xfId="2" applyFont="1" applyFill="1" applyBorder="1" applyAlignment="1">
      <alignment horizontal="center" vertical="center"/>
    </xf>
    <xf numFmtId="0" fontId="25" fillId="3" borderId="14" xfId="2" applyFont="1" applyFill="1" applyBorder="1" applyAlignment="1">
      <alignment horizontal="left" vertical="center"/>
    </xf>
    <xf numFmtId="0" fontId="18" fillId="0" borderId="14" xfId="2" applyFont="1" applyBorder="1" applyAlignment="1">
      <alignment horizontal="right" vertical="center"/>
    </xf>
    <xf numFmtId="0" fontId="18" fillId="0" borderId="14" xfId="2" applyFont="1" applyBorder="1" applyAlignment="1">
      <alignment horizontal="center" vertical="center"/>
    </xf>
    <xf numFmtId="0" fontId="18" fillId="0" borderId="14" xfId="2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2" fillId="0" borderId="0" xfId="2"/>
    <xf numFmtId="0" fontId="23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25" fillId="3" borderId="14" xfId="2" applyFont="1" applyFill="1" applyBorder="1" applyAlignment="1">
      <alignment horizontal="right" vertical="center"/>
    </xf>
    <xf numFmtId="0" fontId="25" fillId="3" borderId="14" xfId="2" applyFont="1" applyFill="1" applyBorder="1" applyAlignment="1">
      <alignment horizontal="center" vertical="center"/>
    </xf>
    <xf numFmtId="0" fontId="25" fillId="3" borderId="14" xfId="2" applyFont="1" applyFill="1" applyBorder="1" applyAlignment="1">
      <alignment horizontal="left" vertical="center"/>
    </xf>
    <xf numFmtId="0" fontId="18" fillId="0" borderId="14" xfId="2" applyFont="1" applyBorder="1" applyAlignment="1">
      <alignment horizontal="right" vertical="center"/>
    </xf>
    <xf numFmtId="0" fontId="18" fillId="0" borderId="14" xfId="2" applyFont="1" applyBorder="1" applyAlignment="1">
      <alignment horizontal="center" vertical="center"/>
    </xf>
    <xf numFmtId="0" fontId="18" fillId="0" borderId="14" xfId="2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3" borderId="14" xfId="0" applyFont="1" applyFill="1" applyBorder="1" applyAlignment="1">
      <alignment horizontal="right" vertical="center"/>
    </xf>
    <xf numFmtId="0" fontId="25" fillId="3" borderId="14" xfId="0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6" fillId="0" borderId="0" xfId="1" applyFont="1" applyAlignment="1">
      <alignment horizontal="center"/>
    </xf>
    <xf numFmtId="0" fontId="8" fillId="0" borderId="3" xfId="1" applyFont="1" applyBorder="1" applyAlignment="1">
      <alignment horizontal="center"/>
    </xf>
    <xf numFmtId="49" fontId="11" fillId="2" borderId="0" xfId="1" applyNumberFormat="1" applyFont="1" applyFill="1" applyAlignment="1">
      <alignment horizontal="left"/>
    </xf>
    <xf numFmtId="0" fontId="12" fillId="0" borderId="0" xfId="1" applyFont="1" applyAlignment="1">
      <alignment horizontal="center"/>
    </xf>
    <xf numFmtId="0" fontId="5" fillId="0" borderId="8" xfId="1" applyBorder="1"/>
    <xf numFmtId="0" fontId="17" fillId="0" borderId="13" xfId="1" applyFont="1" applyBorder="1" applyAlignment="1">
      <alignment horizontal="center"/>
    </xf>
    <xf numFmtId="1" fontId="10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horizontal="center"/>
    </xf>
    <xf numFmtId="0" fontId="17" fillId="0" borderId="11" xfId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5" fillId="0" borderId="2" xfId="1" applyNumberFormat="1" applyBorder="1" applyAlignment="1">
      <alignment horizontal="center"/>
    </xf>
    <xf numFmtId="0" fontId="17" fillId="0" borderId="17" xfId="1" applyFont="1" applyBorder="1" applyAlignment="1">
      <alignment horizontal="center"/>
    </xf>
    <xf numFmtId="49" fontId="5" fillId="0" borderId="19" xfId="1" applyNumberFormat="1" applyBorder="1" applyAlignment="1">
      <alignment horizontal="center"/>
    </xf>
    <xf numFmtId="49" fontId="5" fillId="0" borderId="7" xfId="1" applyNumberForma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5" fillId="0" borderId="1" xfId="1" applyBorder="1"/>
    <xf numFmtId="0" fontId="1" fillId="0" borderId="2" xfId="0" applyFont="1" applyBorder="1" applyAlignment="1">
      <alignment horizontal="center"/>
    </xf>
    <xf numFmtId="0" fontId="26" fillId="0" borderId="14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5" fillId="0" borderId="7" xfId="1" applyFont="1" applyBorder="1" applyAlignment="1">
      <alignment horizontal="center"/>
    </xf>
    <xf numFmtId="0" fontId="17" fillId="0" borderId="2" xfId="1" applyFont="1" applyBorder="1" applyAlignment="1">
      <alignment horizontal="left"/>
    </xf>
    <xf numFmtId="1" fontId="17" fillId="0" borderId="8" xfId="1" applyNumberFormat="1" applyFont="1" applyBorder="1" applyAlignment="1">
      <alignment horizontal="left"/>
    </xf>
    <xf numFmtId="0" fontId="18" fillId="4" borderId="14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0" fillId="0" borderId="0" xfId="0" applyAlignment="1">
      <alignment horizontal="left"/>
    </xf>
  </cellXfs>
  <cellStyles count="3">
    <cellStyle name="Normální" xfId="0" builtinId="0"/>
    <cellStyle name="Normální 2" xfId="2" xr:uid="{8E956D42-280C-4605-9AC6-123D04E33B47}"/>
    <cellStyle name="normální_List1" xfId="1" xr:uid="{7C08AFBC-F2B3-43FE-AF40-55D02285E8C5}"/>
  </cellStyles>
  <dxfs count="3">
    <dxf>
      <fill>
        <patternFill>
          <bgColor rgb="FFFFFF00"/>
        </patternFill>
      </fill>
    </dxf>
    <dxf>
      <font>
        <strike val="0"/>
        <color theme="2"/>
      </font>
    </dxf>
    <dxf>
      <font>
        <strike val="0"/>
        <color theme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VM-zpracov&#225;n&#2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lkové pořadí LV"/>
      <sheetName val="Data"/>
      <sheetName val="Kontrola1"/>
      <sheetName val="Body"/>
      <sheetName val="Body LVM"/>
      <sheetName val="Třídění"/>
      <sheetName val="Formát"/>
    </sheetNames>
    <sheetDataSet>
      <sheetData sheetId="0"/>
      <sheetData sheetId="1">
        <row r="4">
          <cell r="C4" t="str">
            <v>Rybáčková Lucie</v>
          </cell>
          <cell r="D4">
            <v>1029</v>
          </cell>
          <cell r="E4" t="str">
            <v>Gambit Jihlava</v>
          </cell>
          <cell r="F4" t="str">
            <v>D10</v>
          </cell>
          <cell r="G4" t="str">
            <v>6</v>
          </cell>
          <cell r="H4" t="str">
            <v>36</v>
          </cell>
          <cell r="I4" t="str">
            <v>37½</v>
          </cell>
          <cell r="J4">
            <v>6</v>
          </cell>
          <cell r="K4">
            <v>1</v>
          </cell>
          <cell r="L4">
            <v>40</v>
          </cell>
          <cell r="M4">
            <v>6</v>
          </cell>
        </row>
        <row r="5">
          <cell r="C5" t="str">
            <v>Šťávová Lucie</v>
          </cell>
          <cell r="D5">
            <v>1025</v>
          </cell>
          <cell r="E5" t="str">
            <v>TJ + DDM Náměšť</v>
          </cell>
          <cell r="F5" t="str">
            <v>D10</v>
          </cell>
          <cell r="G5" t="str">
            <v>5</v>
          </cell>
          <cell r="H5" t="str">
            <v>32½</v>
          </cell>
          <cell r="I5" t="str">
            <v>35½</v>
          </cell>
          <cell r="J5">
            <v>5</v>
          </cell>
          <cell r="K5">
            <v>2</v>
          </cell>
          <cell r="L5">
            <v>35</v>
          </cell>
          <cell r="M5">
            <v>5</v>
          </cell>
        </row>
        <row r="6">
          <cell r="C6" t="str">
            <v>Celarová Adéla</v>
          </cell>
          <cell r="D6">
            <v>1059</v>
          </cell>
          <cell r="E6" t="str">
            <v>TJ Jiskra Havlíčkův Brod</v>
          </cell>
          <cell r="F6" t="str">
            <v>D10</v>
          </cell>
          <cell r="G6" t="str">
            <v>4</v>
          </cell>
          <cell r="H6" t="str">
            <v>24</v>
          </cell>
          <cell r="I6" t="str">
            <v>26</v>
          </cell>
          <cell r="J6">
            <v>4</v>
          </cell>
          <cell r="K6">
            <v>3</v>
          </cell>
          <cell r="L6">
            <v>32</v>
          </cell>
          <cell r="M6">
            <v>4</v>
          </cell>
        </row>
        <row r="7">
          <cell r="C7" t="str">
            <v>Basovníková Markéta</v>
          </cell>
          <cell r="D7">
            <v>0</v>
          </cell>
          <cell r="E7" t="str">
            <v>ZŠ a MŠ Křižánky</v>
          </cell>
          <cell r="F7" t="str">
            <v>D10</v>
          </cell>
          <cell r="G7" t="str">
            <v>2</v>
          </cell>
          <cell r="H7" t="str">
            <v>24½</v>
          </cell>
          <cell r="I7" t="str">
            <v>26</v>
          </cell>
          <cell r="J7">
            <v>2</v>
          </cell>
          <cell r="K7">
            <v>4</v>
          </cell>
          <cell r="L7">
            <v>30</v>
          </cell>
          <cell r="M7">
            <v>2</v>
          </cell>
        </row>
        <row r="8">
          <cell r="C8" t="str">
            <v>Halamková Valerie</v>
          </cell>
          <cell r="D8">
            <v>0</v>
          </cell>
          <cell r="E8" t="str">
            <v>ZŠ a MŠ Křižánky</v>
          </cell>
          <cell r="F8" t="str">
            <v>D10</v>
          </cell>
          <cell r="G8" t="str">
            <v>1</v>
          </cell>
          <cell r="H8" t="str">
            <v>24</v>
          </cell>
          <cell r="I8" t="str">
            <v>25</v>
          </cell>
          <cell r="J8">
            <v>0</v>
          </cell>
          <cell r="K8">
            <v>5</v>
          </cell>
          <cell r="L8">
            <v>29</v>
          </cell>
          <cell r="M8">
            <v>1</v>
          </cell>
        </row>
        <row r="9">
          <cell r="C9" t="str">
            <v>Šťávová Markéta</v>
          </cell>
          <cell r="D9">
            <v>1139</v>
          </cell>
          <cell r="E9" t="str">
            <v>TJ + DDM Náměšť</v>
          </cell>
          <cell r="F9" t="str">
            <v>D12</v>
          </cell>
          <cell r="G9" t="str">
            <v>5½</v>
          </cell>
          <cell r="H9" t="str">
            <v>36</v>
          </cell>
          <cell r="I9" t="str">
            <v>38</v>
          </cell>
          <cell r="J9">
            <v>5</v>
          </cell>
          <cell r="K9">
            <v>1</v>
          </cell>
          <cell r="L9">
            <v>40</v>
          </cell>
          <cell r="M9">
            <v>5.5</v>
          </cell>
        </row>
        <row r="10">
          <cell r="C10" t="str">
            <v>Zvolánková Alžběta</v>
          </cell>
          <cell r="D10">
            <v>0</v>
          </cell>
          <cell r="E10" t="str">
            <v>ŠO TJ Sokol Oudoleň</v>
          </cell>
          <cell r="F10" t="str">
            <v>D12</v>
          </cell>
          <cell r="G10" t="str">
            <v>4</v>
          </cell>
          <cell r="H10" t="str">
            <v>27</v>
          </cell>
          <cell r="I10" t="str">
            <v>29</v>
          </cell>
          <cell r="J10">
            <v>3</v>
          </cell>
          <cell r="K10">
            <v>2</v>
          </cell>
          <cell r="L10">
            <v>35</v>
          </cell>
          <cell r="M10">
            <v>4</v>
          </cell>
        </row>
        <row r="11">
          <cell r="C11" t="str">
            <v>Prášková Štěpánka</v>
          </cell>
          <cell r="D11">
            <v>1100</v>
          </cell>
          <cell r="E11" t="str">
            <v>TJ Jiskra Havlíčkův Brod</v>
          </cell>
          <cell r="F11" t="str">
            <v>D12</v>
          </cell>
          <cell r="G11" t="str">
            <v>3</v>
          </cell>
          <cell r="H11" t="str">
            <v>32</v>
          </cell>
          <cell r="I11" t="str">
            <v>34</v>
          </cell>
          <cell r="J11">
            <v>3</v>
          </cell>
          <cell r="K11">
            <v>3</v>
          </cell>
          <cell r="L11">
            <v>32</v>
          </cell>
          <cell r="M11">
            <v>3</v>
          </cell>
        </row>
        <row r="12">
          <cell r="C12" t="str">
            <v>Haraštová Barbora</v>
          </cell>
          <cell r="D12">
            <v>0</v>
          </cell>
          <cell r="E12" t="str">
            <v>ZŠ a MŠ Křižánky</v>
          </cell>
          <cell r="F12" t="str">
            <v>D12</v>
          </cell>
          <cell r="G12" t="str">
            <v>2</v>
          </cell>
          <cell r="H12" t="str">
            <v>23½</v>
          </cell>
          <cell r="I12" t="str">
            <v>24</v>
          </cell>
          <cell r="J12">
            <v>1</v>
          </cell>
          <cell r="K12">
            <v>4</v>
          </cell>
          <cell r="L12">
            <v>30</v>
          </cell>
          <cell r="M12">
            <v>2</v>
          </cell>
        </row>
        <row r="13">
          <cell r="C13" t="str">
            <v>Šťávová Helena</v>
          </cell>
          <cell r="D13">
            <v>1236</v>
          </cell>
          <cell r="E13" t="str">
            <v>TJ + DDM Náměšť</v>
          </cell>
          <cell r="F13" t="str">
            <v>D14</v>
          </cell>
          <cell r="G13" t="str">
            <v>6</v>
          </cell>
          <cell r="H13" t="str">
            <v>40</v>
          </cell>
          <cell r="I13" t="str">
            <v>43</v>
          </cell>
          <cell r="J13">
            <v>6</v>
          </cell>
          <cell r="K13">
            <v>1</v>
          </cell>
          <cell r="L13">
            <v>40</v>
          </cell>
          <cell r="M13">
            <v>6</v>
          </cell>
        </row>
        <row r="14">
          <cell r="C14" t="str">
            <v>Brabencová Aneta</v>
          </cell>
          <cell r="D14">
            <v>1290</v>
          </cell>
          <cell r="E14" t="str">
            <v>TJ Jiskra Humpolec</v>
          </cell>
          <cell r="F14" t="str">
            <v>D14</v>
          </cell>
          <cell r="G14" t="str">
            <v>4</v>
          </cell>
          <cell r="H14" t="str">
            <v>29½</v>
          </cell>
          <cell r="I14" t="str">
            <v>31</v>
          </cell>
          <cell r="J14">
            <v>4</v>
          </cell>
          <cell r="K14">
            <v>2</v>
          </cell>
          <cell r="L14">
            <v>35</v>
          </cell>
          <cell r="M14">
            <v>4</v>
          </cell>
        </row>
        <row r="15">
          <cell r="C15" t="str">
            <v>Kostková Kateřina</v>
          </cell>
          <cell r="D15">
            <v>1079</v>
          </cell>
          <cell r="E15" t="str">
            <v>Šachový klub Světlá nad Sázavou</v>
          </cell>
          <cell r="F15" t="str">
            <v>D14</v>
          </cell>
          <cell r="G15" t="str">
            <v>3</v>
          </cell>
          <cell r="H15" t="str">
            <v>31</v>
          </cell>
          <cell r="I15" t="str">
            <v>34</v>
          </cell>
          <cell r="J15">
            <v>3</v>
          </cell>
          <cell r="K15">
            <v>3</v>
          </cell>
          <cell r="L15">
            <v>32</v>
          </cell>
          <cell r="M15">
            <v>3</v>
          </cell>
        </row>
        <row r="16">
          <cell r="C16" t="str">
            <v>Honková Zara</v>
          </cell>
          <cell r="D16">
            <v>0</v>
          </cell>
          <cell r="E16" t="str">
            <v>AŠSK Active - SVČ Žďár n. Sáz.</v>
          </cell>
          <cell r="F16" t="str">
            <v>D14</v>
          </cell>
          <cell r="G16" t="str">
            <v>3</v>
          </cell>
          <cell r="H16" t="str">
            <v>25½</v>
          </cell>
          <cell r="I16" t="str">
            <v>26</v>
          </cell>
          <cell r="J16">
            <v>3</v>
          </cell>
          <cell r="K16">
            <v>4</v>
          </cell>
          <cell r="L16">
            <v>30</v>
          </cell>
          <cell r="M16">
            <v>3</v>
          </cell>
        </row>
        <row r="17">
          <cell r="C17" t="str">
            <v>Satrapová Anna</v>
          </cell>
          <cell r="D17">
            <v>1011</v>
          </cell>
          <cell r="E17" t="str">
            <v>TJ Jiskra Havlíčkův Brod</v>
          </cell>
          <cell r="F17" t="str">
            <v>D14</v>
          </cell>
          <cell r="G17" t="str">
            <v>2</v>
          </cell>
          <cell r="H17" t="str">
            <v>26</v>
          </cell>
          <cell r="I17" t="str">
            <v>27½</v>
          </cell>
          <cell r="J17">
            <v>1</v>
          </cell>
          <cell r="K17">
            <v>5</v>
          </cell>
          <cell r="L17">
            <v>29</v>
          </cell>
          <cell r="M17">
            <v>2</v>
          </cell>
        </row>
        <row r="18">
          <cell r="C18" t="str">
            <v>Součková Viktorie</v>
          </cell>
          <cell r="D18">
            <v>1231</v>
          </cell>
          <cell r="E18" t="str">
            <v>Spartak Velké Meziříčí</v>
          </cell>
          <cell r="F18" t="str">
            <v>D16</v>
          </cell>
          <cell r="G18" t="str">
            <v>5</v>
          </cell>
          <cell r="H18" t="str">
            <v>36</v>
          </cell>
          <cell r="I18" t="str">
            <v>38½</v>
          </cell>
          <cell r="J18">
            <v>5</v>
          </cell>
          <cell r="K18">
            <v>1</v>
          </cell>
          <cell r="L18">
            <v>40</v>
          </cell>
          <cell r="M18">
            <v>5</v>
          </cell>
        </row>
        <row r="19">
          <cell r="C19" t="str">
            <v>Havelková Kamila</v>
          </cell>
          <cell r="D19">
            <v>0</v>
          </cell>
          <cell r="E19" t="str">
            <v>Gambit Jihlava</v>
          </cell>
          <cell r="F19" t="str">
            <v>D8</v>
          </cell>
          <cell r="G19" t="str">
            <v>4</v>
          </cell>
          <cell r="H19" t="str">
            <v>32</v>
          </cell>
          <cell r="I19" t="str">
            <v>33½</v>
          </cell>
          <cell r="J19">
            <v>4</v>
          </cell>
          <cell r="K19">
            <v>1</v>
          </cell>
          <cell r="L19">
            <v>40</v>
          </cell>
          <cell r="M19">
            <v>4</v>
          </cell>
        </row>
        <row r="20">
          <cell r="C20" t="str">
            <v>Zvolánková Lenka</v>
          </cell>
          <cell r="D20">
            <v>0</v>
          </cell>
          <cell r="E20" t="str">
            <v>ŠO TJ Sokol Oudoleň</v>
          </cell>
          <cell r="F20" t="str">
            <v>D8</v>
          </cell>
          <cell r="G20" t="str">
            <v>4</v>
          </cell>
          <cell r="H20" t="str">
            <v>25</v>
          </cell>
          <cell r="I20" t="str">
            <v>27</v>
          </cell>
          <cell r="J20">
            <v>3</v>
          </cell>
          <cell r="K20">
            <v>2</v>
          </cell>
          <cell r="L20">
            <v>35</v>
          </cell>
          <cell r="M20">
            <v>4</v>
          </cell>
        </row>
        <row r="21">
          <cell r="C21" t="str">
            <v>Vondra Filip</v>
          </cell>
          <cell r="D21">
            <v>1309</v>
          </cell>
          <cell r="E21" t="str">
            <v>Gambit Jihlava</v>
          </cell>
          <cell r="F21" t="str">
            <v>H10</v>
          </cell>
          <cell r="G21" t="str">
            <v>7</v>
          </cell>
          <cell r="H21" t="str">
            <v>38½</v>
          </cell>
          <cell r="I21" t="str">
            <v>42½</v>
          </cell>
          <cell r="J21">
            <v>7</v>
          </cell>
          <cell r="K21">
            <v>1</v>
          </cell>
          <cell r="L21">
            <v>40</v>
          </cell>
          <cell r="M21">
            <v>7</v>
          </cell>
        </row>
        <row r="22">
          <cell r="C22" t="str">
            <v>Zezula Matěj</v>
          </cell>
          <cell r="D22">
            <v>1108</v>
          </cell>
          <cell r="E22" t="str">
            <v>TJ + DDM Náměšť</v>
          </cell>
          <cell r="F22" t="str">
            <v>H10</v>
          </cell>
          <cell r="G22" t="str">
            <v>6</v>
          </cell>
          <cell r="H22" t="str">
            <v>38½</v>
          </cell>
          <cell r="I22" t="str">
            <v>41½</v>
          </cell>
          <cell r="J22">
            <v>6</v>
          </cell>
          <cell r="K22">
            <v>2</v>
          </cell>
          <cell r="L22">
            <v>35</v>
          </cell>
          <cell r="M22">
            <v>6</v>
          </cell>
        </row>
        <row r="23">
          <cell r="C23" t="str">
            <v>Satrapa Janek</v>
          </cell>
          <cell r="D23">
            <v>1042</v>
          </cell>
          <cell r="E23" t="str">
            <v>TJ Jiskra Havlíčkův Brod</v>
          </cell>
          <cell r="F23" t="str">
            <v>H10</v>
          </cell>
          <cell r="G23" t="str">
            <v>6</v>
          </cell>
          <cell r="H23" t="str">
            <v>37½</v>
          </cell>
          <cell r="I23" t="str">
            <v>40</v>
          </cell>
          <cell r="J23">
            <v>6</v>
          </cell>
          <cell r="K23">
            <v>3</v>
          </cell>
          <cell r="L23">
            <v>32</v>
          </cell>
          <cell r="M23">
            <v>6</v>
          </cell>
        </row>
        <row r="24">
          <cell r="C24" t="str">
            <v>Srba Daniel</v>
          </cell>
          <cell r="D24">
            <v>1100</v>
          </cell>
          <cell r="E24" t="str">
            <v>Šachový klub Světlá nad Sázavou</v>
          </cell>
          <cell r="F24" t="str">
            <v>H10</v>
          </cell>
          <cell r="G24" t="str">
            <v>6</v>
          </cell>
          <cell r="H24" t="str">
            <v>37</v>
          </cell>
          <cell r="I24" t="str">
            <v>41</v>
          </cell>
          <cell r="J24">
            <v>6</v>
          </cell>
          <cell r="K24">
            <v>4</v>
          </cell>
          <cell r="L24">
            <v>30</v>
          </cell>
          <cell r="M24">
            <v>6</v>
          </cell>
        </row>
        <row r="25">
          <cell r="C25" t="str">
            <v>Stejskal Jakub</v>
          </cell>
          <cell r="D25">
            <v>1156</v>
          </cell>
          <cell r="E25" t="str">
            <v>Gambit Jihlava</v>
          </cell>
          <cell r="F25" t="str">
            <v>H10</v>
          </cell>
          <cell r="G25" t="str">
            <v>6</v>
          </cell>
          <cell r="H25" t="str">
            <v>35</v>
          </cell>
          <cell r="I25" t="str">
            <v>38</v>
          </cell>
          <cell r="J25">
            <v>6</v>
          </cell>
          <cell r="K25">
            <v>5</v>
          </cell>
          <cell r="L25">
            <v>29</v>
          </cell>
          <cell r="M25">
            <v>6</v>
          </cell>
        </row>
        <row r="26">
          <cell r="C26" t="str">
            <v>Kovařík Vít</v>
          </cell>
          <cell r="D26">
            <v>1218</v>
          </cell>
          <cell r="E26" t="str">
            <v>Gambit Jihlava</v>
          </cell>
          <cell r="F26" t="str">
            <v>H10</v>
          </cell>
          <cell r="G26" t="str">
            <v>6</v>
          </cell>
          <cell r="H26" t="str">
            <v>35</v>
          </cell>
          <cell r="I26" t="str">
            <v>36½</v>
          </cell>
          <cell r="J26">
            <v>6</v>
          </cell>
          <cell r="K26">
            <v>6</v>
          </cell>
          <cell r="L26">
            <v>28</v>
          </cell>
          <cell r="M26">
            <v>6</v>
          </cell>
        </row>
        <row r="27">
          <cell r="C27" t="str">
            <v>Čech Zbyněk</v>
          </cell>
          <cell r="D27">
            <v>1101</v>
          </cell>
          <cell r="E27" t="str">
            <v>Šachový klub Světlá nad Sázavou</v>
          </cell>
          <cell r="F27" t="str">
            <v>H10</v>
          </cell>
          <cell r="G27" t="str">
            <v>5½</v>
          </cell>
          <cell r="H27" t="str">
            <v>36</v>
          </cell>
          <cell r="I27" t="str">
            <v>38</v>
          </cell>
          <cell r="J27">
            <v>5</v>
          </cell>
          <cell r="K27">
            <v>7</v>
          </cell>
          <cell r="L27">
            <v>27</v>
          </cell>
          <cell r="M27">
            <v>5.5</v>
          </cell>
        </row>
        <row r="28">
          <cell r="C28" t="str">
            <v>Zástěra Josef</v>
          </cell>
          <cell r="D28">
            <v>1100</v>
          </cell>
          <cell r="E28" t="str">
            <v>TJ Žďár nad Sázavou z.s.</v>
          </cell>
          <cell r="F28" t="str">
            <v>H10</v>
          </cell>
          <cell r="G28" t="str">
            <v>5</v>
          </cell>
          <cell r="H28" t="str">
            <v>36½</v>
          </cell>
          <cell r="I28" t="str">
            <v>39½</v>
          </cell>
          <cell r="J28">
            <v>5</v>
          </cell>
          <cell r="K28">
            <v>8</v>
          </cell>
          <cell r="L28">
            <v>26</v>
          </cell>
          <cell r="M28">
            <v>5</v>
          </cell>
        </row>
        <row r="29">
          <cell r="C29" t="str">
            <v>Janata Adam</v>
          </cell>
          <cell r="D29">
            <v>0</v>
          </cell>
          <cell r="E29" t="str">
            <v>Šachový klub Světlá nad Sázavou</v>
          </cell>
          <cell r="F29" t="str">
            <v>H10</v>
          </cell>
          <cell r="G29" t="str">
            <v>5</v>
          </cell>
          <cell r="H29" t="str">
            <v>33½</v>
          </cell>
          <cell r="I29" t="str">
            <v>37</v>
          </cell>
          <cell r="J29">
            <v>4</v>
          </cell>
          <cell r="K29">
            <v>9</v>
          </cell>
          <cell r="L29">
            <v>25</v>
          </cell>
          <cell r="M29">
            <v>5</v>
          </cell>
        </row>
        <row r="30">
          <cell r="C30" t="str">
            <v>Doležel Marek</v>
          </cell>
          <cell r="D30">
            <v>0</v>
          </cell>
          <cell r="E30" t="str">
            <v>ŠO TJ Sokol Oudoleň</v>
          </cell>
          <cell r="F30" t="str">
            <v>H10</v>
          </cell>
          <cell r="G30" t="str">
            <v>5</v>
          </cell>
          <cell r="H30" t="str">
            <v>33½</v>
          </cell>
          <cell r="I30" t="str">
            <v>36½</v>
          </cell>
          <cell r="J30">
            <v>5</v>
          </cell>
          <cell r="K30">
            <v>10</v>
          </cell>
          <cell r="L30">
            <v>24</v>
          </cell>
          <cell r="M30">
            <v>5</v>
          </cell>
        </row>
        <row r="31">
          <cell r="C31" t="str">
            <v>Matejka Jakub</v>
          </cell>
          <cell r="D31">
            <v>1127</v>
          </cell>
          <cell r="E31" t="str">
            <v>TJ Spartak  Pelhřimov</v>
          </cell>
          <cell r="F31" t="str">
            <v>H10</v>
          </cell>
          <cell r="G31" t="str">
            <v>5</v>
          </cell>
          <cell r="H31" t="str">
            <v>27½</v>
          </cell>
          <cell r="I31" t="str">
            <v>29½</v>
          </cell>
          <cell r="J31">
            <v>5</v>
          </cell>
          <cell r="K31">
            <v>11</v>
          </cell>
          <cell r="L31">
            <v>23</v>
          </cell>
          <cell r="M31">
            <v>5</v>
          </cell>
        </row>
        <row r="32">
          <cell r="C32" t="str">
            <v>Tichánek Adam</v>
          </cell>
          <cell r="D32">
            <v>1069</v>
          </cell>
          <cell r="E32" t="str">
            <v>Gambit Jihlava</v>
          </cell>
          <cell r="F32" t="str">
            <v>H10</v>
          </cell>
          <cell r="G32" t="str">
            <v>4½</v>
          </cell>
          <cell r="H32" t="str">
            <v>34</v>
          </cell>
          <cell r="I32" t="str">
            <v>37</v>
          </cell>
          <cell r="J32">
            <v>4</v>
          </cell>
          <cell r="K32">
            <v>12</v>
          </cell>
          <cell r="L32">
            <v>22</v>
          </cell>
          <cell r="M32">
            <v>4.5</v>
          </cell>
        </row>
        <row r="33">
          <cell r="C33" t="str">
            <v>Špaček Jaroslav</v>
          </cell>
          <cell r="D33">
            <v>0</v>
          </cell>
          <cell r="E33" t="str">
            <v>3. ZŠ Žďár nad Sázavou</v>
          </cell>
          <cell r="F33" t="str">
            <v>H10</v>
          </cell>
          <cell r="G33" t="str">
            <v>4½</v>
          </cell>
          <cell r="H33" t="str">
            <v>30½</v>
          </cell>
          <cell r="I33" t="str">
            <v>33</v>
          </cell>
          <cell r="J33">
            <v>4</v>
          </cell>
          <cell r="K33">
            <v>13</v>
          </cell>
          <cell r="L33">
            <v>21</v>
          </cell>
          <cell r="M33">
            <v>4.5</v>
          </cell>
        </row>
        <row r="34">
          <cell r="C34" t="str">
            <v>Čábera Richard</v>
          </cell>
          <cell r="D34">
            <v>0</v>
          </cell>
          <cell r="E34" t="str">
            <v>ZŠ Hálkova, Humpolec</v>
          </cell>
          <cell r="F34" t="str">
            <v>H10</v>
          </cell>
          <cell r="G34" t="str">
            <v>4½</v>
          </cell>
          <cell r="H34" t="str">
            <v>30½</v>
          </cell>
          <cell r="I34" t="str">
            <v>31</v>
          </cell>
          <cell r="J34">
            <v>4</v>
          </cell>
          <cell r="K34">
            <v>14</v>
          </cell>
          <cell r="L34">
            <v>20</v>
          </cell>
          <cell r="M34">
            <v>4.5</v>
          </cell>
        </row>
        <row r="35">
          <cell r="C35" t="str">
            <v>Šorf Filip</v>
          </cell>
          <cell r="D35">
            <v>0</v>
          </cell>
          <cell r="E35" t="str">
            <v>ŠK DDM Bystřice nad Pern.</v>
          </cell>
          <cell r="F35" t="str">
            <v>H10</v>
          </cell>
          <cell r="G35" t="str">
            <v>4½</v>
          </cell>
          <cell r="H35" t="str">
            <v>24½</v>
          </cell>
          <cell r="I35" t="str">
            <v>25</v>
          </cell>
          <cell r="J35">
            <v>4</v>
          </cell>
          <cell r="K35">
            <v>15</v>
          </cell>
          <cell r="L35">
            <v>19</v>
          </cell>
          <cell r="M35">
            <v>4.5</v>
          </cell>
        </row>
        <row r="36">
          <cell r="C36" t="str">
            <v>Novák Tobiáš</v>
          </cell>
          <cell r="D36">
            <v>1016</v>
          </cell>
          <cell r="E36" t="str">
            <v>TJ Jiskra Havlíčkův Brod</v>
          </cell>
          <cell r="F36" t="str">
            <v>H10</v>
          </cell>
          <cell r="G36" t="str">
            <v>4</v>
          </cell>
          <cell r="H36" t="str">
            <v>30</v>
          </cell>
          <cell r="I36" t="str">
            <v>31½</v>
          </cell>
          <cell r="J36">
            <v>4</v>
          </cell>
          <cell r="K36">
            <v>16</v>
          </cell>
          <cell r="L36">
            <v>18</v>
          </cell>
          <cell r="M36">
            <v>4</v>
          </cell>
        </row>
        <row r="37">
          <cell r="C37" t="str">
            <v>Sláma Šimon</v>
          </cell>
          <cell r="D37">
            <v>0</v>
          </cell>
          <cell r="E37" t="str">
            <v>Šachový klub Světlá nad Sázavou</v>
          </cell>
          <cell r="F37" t="str">
            <v>H10</v>
          </cell>
          <cell r="G37" t="str">
            <v>4</v>
          </cell>
          <cell r="H37" t="str">
            <v>29½</v>
          </cell>
          <cell r="I37" t="str">
            <v>31½</v>
          </cell>
          <cell r="J37">
            <v>4</v>
          </cell>
          <cell r="K37">
            <v>17</v>
          </cell>
          <cell r="L37">
            <v>17</v>
          </cell>
          <cell r="M37">
            <v>4</v>
          </cell>
        </row>
        <row r="38">
          <cell r="C38" t="str">
            <v>Zajíček Pavel</v>
          </cell>
          <cell r="D38">
            <v>0</v>
          </cell>
          <cell r="E38" t="str">
            <v>ZŠ Lípa</v>
          </cell>
          <cell r="F38" t="str">
            <v>H10</v>
          </cell>
          <cell r="G38" t="str">
            <v>4</v>
          </cell>
          <cell r="H38" t="str">
            <v>28½</v>
          </cell>
          <cell r="I38" t="str">
            <v>30½</v>
          </cell>
          <cell r="J38">
            <v>4</v>
          </cell>
          <cell r="K38">
            <v>18</v>
          </cell>
          <cell r="L38">
            <v>16</v>
          </cell>
          <cell r="M38">
            <v>4</v>
          </cell>
        </row>
        <row r="39">
          <cell r="C39" t="str">
            <v>Pelán Stanislav</v>
          </cell>
          <cell r="D39">
            <v>0</v>
          </cell>
          <cell r="E39" t="str">
            <v>TJ + DDM Náměšť</v>
          </cell>
          <cell r="F39" t="str">
            <v>H10</v>
          </cell>
          <cell r="G39" t="str">
            <v>4</v>
          </cell>
          <cell r="H39" t="str">
            <v>28½</v>
          </cell>
          <cell r="I39" t="str">
            <v>29</v>
          </cell>
          <cell r="J39">
            <v>4</v>
          </cell>
          <cell r="K39">
            <v>19</v>
          </cell>
          <cell r="L39">
            <v>15</v>
          </cell>
          <cell r="M39">
            <v>4</v>
          </cell>
        </row>
        <row r="40">
          <cell r="C40" t="str">
            <v>Wasserbauer Kvido</v>
          </cell>
          <cell r="D40">
            <v>1042</v>
          </cell>
          <cell r="E40" t="str">
            <v>TJ Jiskra Havlíčkův Brod</v>
          </cell>
          <cell r="F40" t="str">
            <v>H10</v>
          </cell>
          <cell r="G40" t="str">
            <v>3½</v>
          </cell>
          <cell r="H40" t="str">
            <v>33</v>
          </cell>
          <cell r="I40" t="str">
            <v>36½</v>
          </cell>
          <cell r="J40">
            <v>3</v>
          </cell>
          <cell r="K40">
            <v>20</v>
          </cell>
          <cell r="L40">
            <v>14</v>
          </cell>
          <cell r="M40">
            <v>3.5</v>
          </cell>
        </row>
        <row r="41">
          <cell r="C41" t="str">
            <v>Hovhannisyan David</v>
          </cell>
          <cell r="D41">
            <v>0</v>
          </cell>
          <cell r="E41" t="str">
            <v>ŠK AZ CENTRUM Havl. Brod</v>
          </cell>
          <cell r="F41" t="str">
            <v>H10</v>
          </cell>
          <cell r="G41" t="str">
            <v>3</v>
          </cell>
          <cell r="H41" t="str">
            <v>31½</v>
          </cell>
          <cell r="I41" t="str">
            <v>34</v>
          </cell>
          <cell r="J41">
            <v>3</v>
          </cell>
          <cell r="K41">
            <v>21</v>
          </cell>
          <cell r="L41">
            <v>13</v>
          </cell>
          <cell r="M41">
            <v>3</v>
          </cell>
        </row>
        <row r="42">
          <cell r="C42" t="str">
            <v>Lutner Lukáš</v>
          </cell>
          <cell r="D42">
            <v>0</v>
          </cell>
          <cell r="E42" t="str">
            <v>ŠK AZ CENTRUM Havl. Brod</v>
          </cell>
          <cell r="F42" t="str">
            <v>H10</v>
          </cell>
          <cell r="G42" t="str">
            <v>3</v>
          </cell>
          <cell r="H42" t="str">
            <v>28½</v>
          </cell>
          <cell r="I42" t="str">
            <v>31½</v>
          </cell>
          <cell r="J42">
            <v>3</v>
          </cell>
          <cell r="K42">
            <v>22</v>
          </cell>
          <cell r="L42">
            <v>12</v>
          </cell>
          <cell r="M42">
            <v>3</v>
          </cell>
        </row>
        <row r="43">
          <cell r="C43" t="str">
            <v>Sobieraj Gustav</v>
          </cell>
          <cell r="D43">
            <v>0</v>
          </cell>
          <cell r="E43" t="str">
            <v>TJ Jiskra Havlíčkův Brod</v>
          </cell>
          <cell r="F43" t="str">
            <v>H10</v>
          </cell>
          <cell r="G43" t="str">
            <v>3</v>
          </cell>
          <cell r="H43" t="str">
            <v>27½</v>
          </cell>
          <cell r="I43" t="str">
            <v>29</v>
          </cell>
          <cell r="J43">
            <v>3</v>
          </cell>
          <cell r="K43">
            <v>23</v>
          </cell>
          <cell r="L43">
            <v>11</v>
          </cell>
          <cell r="M43">
            <v>3</v>
          </cell>
        </row>
        <row r="44">
          <cell r="C44" t="str">
            <v>Jarmar Filip</v>
          </cell>
          <cell r="D44">
            <v>0</v>
          </cell>
          <cell r="E44" t="str">
            <v>TJ Jiskra Havlíčkův Brod</v>
          </cell>
          <cell r="F44" t="str">
            <v>H10</v>
          </cell>
          <cell r="G44" t="str">
            <v>3</v>
          </cell>
          <cell r="H44" t="str">
            <v>26½</v>
          </cell>
          <cell r="I44" t="str">
            <v>27</v>
          </cell>
          <cell r="J44">
            <v>3</v>
          </cell>
          <cell r="K44">
            <v>24</v>
          </cell>
          <cell r="L44">
            <v>10</v>
          </cell>
          <cell r="M44">
            <v>3</v>
          </cell>
        </row>
        <row r="45">
          <cell r="C45" t="str">
            <v>Mošner Vojtěch</v>
          </cell>
          <cell r="D45">
            <v>0</v>
          </cell>
          <cell r="E45" t="str">
            <v>ZŠ a MŠ Křižánky</v>
          </cell>
          <cell r="F45" t="str">
            <v>H10</v>
          </cell>
          <cell r="G45" t="str">
            <v>3</v>
          </cell>
          <cell r="H45" t="str">
            <v>21½</v>
          </cell>
          <cell r="I45" t="str">
            <v>23</v>
          </cell>
          <cell r="J45">
            <v>2</v>
          </cell>
          <cell r="K45">
            <v>25</v>
          </cell>
          <cell r="L45">
            <v>9</v>
          </cell>
          <cell r="M45">
            <v>3</v>
          </cell>
        </row>
        <row r="46">
          <cell r="C46" t="str">
            <v>Souček Daniel</v>
          </cell>
          <cell r="D46">
            <v>0</v>
          </cell>
          <cell r="E46" t="str">
            <v>ZŠ Lípa</v>
          </cell>
          <cell r="F46" t="str">
            <v>H10</v>
          </cell>
          <cell r="G46" t="str">
            <v>3</v>
          </cell>
          <cell r="H46" t="str">
            <v>21</v>
          </cell>
          <cell r="I46" t="str">
            <v>22½</v>
          </cell>
          <cell r="J46">
            <v>3</v>
          </cell>
          <cell r="K46">
            <v>26</v>
          </cell>
          <cell r="L46">
            <v>8</v>
          </cell>
          <cell r="M46">
            <v>3</v>
          </cell>
        </row>
        <row r="47">
          <cell r="C47" t="str">
            <v>Honek Štěpán</v>
          </cell>
          <cell r="D47">
            <v>0</v>
          </cell>
          <cell r="E47" t="str">
            <v>3. ZŠ Žďár nad Sázavou</v>
          </cell>
          <cell r="F47" t="str">
            <v>H10</v>
          </cell>
          <cell r="G47" t="str">
            <v>2</v>
          </cell>
          <cell r="H47" t="str">
            <v>23</v>
          </cell>
          <cell r="I47" t="str">
            <v>24</v>
          </cell>
          <cell r="J47">
            <v>1</v>
          </cell>
          <cell r="K47">
            <v>27</v>
          </cell>
          <cell r="L47">
            <v>7</v>
          </cell>
          <cell r="M47">
            <v>2</v>
          </cell>
        </row>
        <row r="48">
          <cell r="C48" t="str">
            <v>Rejnek Tadeáš</v>
          </cell>
          <cell r="D48">
            <v>0</v>
          </cell>
          <cell r="E48" t="str">
            <v>TJ Jiskra Havlíčkův Brod</v>
          </cell>
          <cell r="F48" t="str">
            <v>H10</v>
          </cell>
          <cell r="G48" t="str">
            <v>2</v>
          </cell>
          <cell r="H48" t="str">
            <v>22½</v>
          </cell>
          <cell r="I48" t="str">
            <v>24</v>
          </cell>
          <cell r="J48">
            <v>1</v>
          </cell>
          <cell r="K48">
            <v>28</v>
          </cell>
          <cell r="L48">
            <v>6</v>
          </cell>
          <cell r="M48">
            <v>2</v>
          </cell>
        </row>
        <row r="49">
          <cell r="C49" t="str">
            <v>Lang Šimon</v>
          </cell>
          <cell r="D49">
            <v>1433</v>
          </cell>
          <cell r="E49" t="str">
            <v>Šachový klub Světlá nad Sázavou</v>
          </cell>
          <cell r="F49" t="str">
            <v>H12</v>
          </cell>
          <cell r="G49" t="str">
            <v>6</v>
          </cell>
          <cell r="H49" t="str">
            <v>31½</v>
          </cell>
          <cell r="I49" t="str">
            <v>35½</v>
          </cell>
          <cell r="J49">
            <v>6</v>
          </cell>
          <cell r="K49">
            <v>1</v>
          </cell>
          <cell r="L49">
            <v>40</v>
          </cell>
          <cell r="M49">
            <v>6</v>
          </cell>
        </row>
        <row r="50">
          <cell r="C50" t="str">
            <v>Fencl Vítek</v>
          </cell>
          <cell r="D50">
            <v>1401</v>
          </cell>
          <cell r="E50" t="str">
            <v>TJ Jiskra Havlíčkův Brod</v>
          </cell>
          <cell r="F50" t="str">
            <v>H12</v>
          </cell>
          <cell r="G50" t="str">
            <v>5</v>
          </cell>
          <cell r="H50" t="str">
            <v>34</v>
          </cell>
          <cell r="I50" t="str">
            <v>35½</v>
          </cell>
          <cell r="J50">
            <v>5</v>
          </cell>
          <cell r="K50">
            <v>2</v>
          </cell>
          <cell r="L50">
            <v>35</v>
          </cell>
          <cell r="M50">
            <v>5</v>
          </cell>
        </row>
        <row r="51">
          <cell r="C51" t="str">
            <v>Zezula Jakub</v>
          </cell>
          <cell r="D51">
            <v>1256</v>
          </cell>
          <cell r="E51" t="str">
            <v>TJ + DDM Náměšť</v>
          </cell>
          <cell r="F51" t="str">
            <v>H12</v>
          </cell>
          <cell r="G51" t="str">
            <v>5</v>
          </cell>
          <cell r="H51" t="str">
            <v>28</v>
          </cell>
          <cell r="I51" t="str">
            <v>30½</v>
          </cell>
          <cell r="J51">
            <v>5</v>
          </cell>
          <cell r="K51">
            <v>3</v>
          </cell>
          <cell r="L51">
            <v>32</v>
          </cell>
          <cell r="M51">
            <v>5</v>
          </cell>
        </row>
        <row r="52">
          <cell r="C52" t="str">
            <v>Edr Michal</v>
          </cell>
          <cell r="D52">
            <v>1440</v>
          </cell>
          <cell r="E52" t="str">
            <v>TJ Spartak  Pelhřimov</v>
          </cell>
          <cell r="F52" t="str">
            <v>H12</v>
          </cell>
          <cell r="G52" t="str">
            <v>4½</v>
          </cell>
          <cell r="H52" t="str">
            <v>35</v>
          </cell>
          <cell r="I52" t="str">
            <v>38</v>
          </cell>
          <cell r="J52">
            <v>4</v>
          </cell>
          <cell r="K52">
            <v>4</v>
          </cell>
          <cell r="L52">
            <v>30</v>
          </cell>
          <cell r="M52">
            <v>4.5</v>
          </cell>
        </row>
        <row r="53">
          <cell r="C53" t="str">
            <v>Koumar Tomáš</v>
          </cell>
          <cell r="D53">
            <v>1194</v>
          </cell>
          <cell r="E53" t="str">
            <v>TJ Jiskra Havlíčkův Brod</v>
          </cell>
          <cell r="F53" t="str">
            <v>H12</v>
          </cell>
          <cell r="G53" t="str">
            <v>4½</v>
          </cell>
          <cell r="H53" t="str">
            <v>31</v>
          </cell>
          <cell r="I53" t="str">
            <v>32½</v>
          </cell>
          <cell r="J53">
            <v>4</v>
          </cell>
          <cell r="K53">
            <v>5</v>
          </cell>
          <cell r="L53">
            <v>29</v>
          </cell>
          <cell r="M53">
            <v>4.5</v>
          </cell>
        </row>
        <row r="54">
          <cell r="C54" t="str">
            <v>Kocman Patrik</v>
          </cell>
          <cell r="D54">
            <v>1338</v>
          </cell>
          <cell r="E54" t="str">
            <v>TJ Jiskra Havlíčkův Brod</v>
          </cell>
          <cell r="F54" t="str">
            <v>H12</v>
          </cell>
          <cell r="G54" t="str">
            <v>4½</v>
          </cell>
          <cell r="H54" t="str">
            <v>30½</v>
          </cell>
          <cell r="I54" t="str">
            <v>33½</v>
          </cell>
          <cell r="J54">
            <v>4</v>
          </cell>
          <cell r="K54">
            <v>6</v>
          </cell>
          <cell r="L54">
            <v>28</v>
          </cell>
          <cell r="M54">
            <v>4.5</v>
          </cell>
        </row>
        <row r="55">
          <cell r="C55" t="str">
            <v>Pavliš Matěj</v>
          </cell>
          <cell r="D55">
            <v>1064</v>
          </cell>
          <cell r="E55" t="str">
            <v>TJ Jiskra Havlíčkův Brod</v>
          </cell>
          <cell r="F55" t="str">
            <v>H12</v>
          </cell>
          <cell r="G55" t="str">
            <v>4</v>
          </cell>
          <cell r="H55" t="str">
            <v>35</v>
          </cell>
          <cell r="I55" t="str">
            <v>39</v>
          </cell>
          <cell r="J55">
            <v>3</v>
          </cell>
          <cell r="K55">
            <v>7</v>
          </cell>
          <cell r="L55">
            <v>27</v>
          </cell>
          <cell r="M55">
            <v>4</v>
          </cell>
        </row>
        <row r="56">
          <cell r="C56" t="str">
            <v>Doležal Pavel</v>
          </cell>
          <cell r="D56">
            <v>1024</v>
          </cell>
          <cell r="E56" t="str">
            <v>TJ Žďár nad Sázavou z.s.</v>
          </cell>
          <cell r="F56" t="str">
            <v>H12</v>
          </cell>
          <cell r="G56" t="str">
            <v>4</v>
          </cell>
          <cell r="H56" t="str">
            <v>32½</v>
          </cell>
          <cell r="I56" t="str">
            <v>35</v>
          </cell>
          <cell r="J56">
            <v>3</v>
          </cell>
          <cell r="K56">
            <v>8</v>
          </cell>
          <cell r="L56">
            <v>26</v>
          </cell>
          <cell r="M56">
            <v>4</v>
          </cell>
        </row>
        <row r="57">
          <cell r="C57" t="str">
            <v>Spilka Kryštof</v>
          </cell>
          <cell r="D57">
            <v>1068</v>
          </cell>
          <cell r="E57" t="str">
            <v>Gambit Jihlava</v>
          </cell>
          <cell r="F57" t="str">
            <v>H12</v>
          </cell>
          <cell r="G57" t="str">
            <v>4</v>
          </cell>
          <cell r="H57" t="str">
            <v>27½</v>
          </cell>
          <cell r="I57" t="str">
            <v>29½</v>
          </cell>
          <cell r="J57">
            <v>4</v>
          </cell>
          <cell r="K57">
            <v>9</v>
          </cell>
          <cell r="L57">
            <v>25</v>
          </cell>
          <cell r="M57">
            <v>4</v>
          </cell>
        </row>
        <row r="58">
          <cell r="C58" t="str">
            <v>Preisler Benjamin</v>
          </cell>
          <cell r="D58">
            <v>0</v>
          </cell>
          <cell r="E58" t="str">
            <v>ZŠ a MŠ Křižánky</v>
          </cell>
          <cell r="F58" t="str">
            <v>H12</v>
          </cell>
          <cell r="G58" t="str">
            <v>4</v>
          </cell>
          <cell r="H58" t="str">
            <v>21</v>
          </cell>
          <cell r="I58" t="str">
            <v>22½</v>
          </cell>
          <cell r="J58">
            <v>3</v>
          </cell>
          <cell r="K58">
            <v>10</v>
          </cell>
          <cell r="L58">
            <v>24</v>
          </cell>
          <cell r="M58">
            <v>4</v>
          </cell>
        </row>
        <row r="59">
          <cell r="C59" t="str">
            <v>Zvolánek Vojtěch</v>
          </cell>
          <cell r="D59">
            <v>0</v>
          </cell>
          <cell r="E59" t="str">
            <v>ŠO TJ Sokol Oudoleň</v>
          </cell>
          <cell r="F59" t="str">
            <v>H12</v>
          </cell>
          <cell r="G59" t="str">
            <v>3½</v>
          </cell>
          <cell r="H59" t="str">
            <v>29½</v>
          </cell>
          <cell r="I59" t="str">
            <v>33</v>
          </cell>
          <cell r="J59">
            <v>3</v>
          </cell>
          <cell r="K59">
            <v>11</v>
          </cell>
          <cell r="L59">
            <v>23</v>
          </cell>
          <cell r="M59">
            <v>3.5</v>
          </cell>
        </row>
        <row r="60">
          <cell r="C60" t="str">
            <v>Frühbauer Matyáš</v>
          </cell>
          <cell r="D60">
            <v>0</v>
          </cell>
          <cell r="E60" t="str">
            <v>ŠO TJ Sokol Oudoleň</v>
          </cell>
          <cell r="F60" t="str">
            <v>H12</v>
          </cell>
          <cell r="G60" t="str">
            <v>3½</v>
          </cell>
          <cell r="H60" t="str">
            <v>26½</v>
          </cell>
          <cell r="I60" t="str">
            <v>28½</v>
          </cell>
          <cell r="J60">
            <v>3</v>
          </cell>
          <cell r="K60">
            <v>12</v>
          </cell>
          <cell r="L60">
            <v>22</v>
          </cell>
          <cell r="M60">
            <v>3.5</v>
          </cell>
        </row>
        <row r="61">
          <cell r="C61" t="str">
            <v>Balusek Tobiáš</v>
          </cell>
          <cell r="D61">
            <v>1077</v>
          </cell>
          <cell r="E61" t="str">
            <v>Gambit Jihlava</v>
          </cell>
          <cell r="F61" t="str">
            <v>H12</v>
          </cell>
          <cell r="G61" t="str">
            <v>3</v>
          </cell>
          <cell r="H61" t="str">
            <v>32</v>
          </cell>
          <cell r="I61" t="str">
            <v>35</v>
          </cell>
          <cell r="J61">
            <v>3</v>
          </cell>
          <cell r="K61">
            <v>13</v>
          </cell>
          <cell r="L61">
            <v>21</v>
          </cell>
          <cell r="M61">
            <v>3</v>
          </cell>
        </row>
        <row r="62">
          <cell r="C62" t="str">
            <v>Klaus Matyáš</v>
          </cell>
          <cell r="D62">
            <v>1035</v>
          </cell>
          <cell r="E62" t="str">
            <v>Gambit Jihlava</v>
          </cell>
          <cell r="F62" t="str">
            <v>H12</v>
          </cell>
          <cell r="G62" t="str">
            <v>3</v>
          </cell>
          <cell r="H62" t="str">
            <v>28</v>
          </cell>
          <cell r="I62" t="str">
            <v>29½</v>
          </cell>
          <cell r="J62">
            <v>3</v>
          </cell>
          <cell r="K62">
            <v>14</v>
          </cell>
          <cell r="L62">
            <v>20</v>
          </cell>
          <cell r="M62">
            <v>3</v>
          </cell>
        </row>
        <row r="63">
          <cell r="C63" t="str">
            <v>Holas Štěpán</v>
          </cell>
          <cell r="D63">
            <v>0</v>
          </cell>
          <cell r="E63" t="str">
            <v>ŠO TJ Sokol Oudoleň</v>
          </cell>
          <cell r="F63" t="str">
            <v>H12</v>
          </cell>
          <cell r="G63" t="str">
            <v>3</v>
          </cell>
          <cell r="H63" t="str">
            <v>27½</v>
          </cell>
          <cell r="I63" t="str">
            <v>29½</v>
          </cell>
          <cell r="J63">
            <v>3</v>
          </cell>
          <cell r="K63">
            <v>15</v>
          </cell>
          <cell r="L63">
            <v>19</v>
          </cell>
          <cell r="M63">
            <v>3</v>
          </cell>
        </row>
        <row r="64">
          <cell r="C64" t="str">
            <v>Mankevich Daniil</v>
          </cell>
          <cell r="D64">
            <v>0</v>
          </cell>
          <cell r="E64" t="str">
            <v>Šachový klub Světlá nad Sázavou</v>
          </cell>
          <cell r="F64" t="str">
            <v>H12</v>
          </cell>
          <cell r="G64" t="str">
            <v>3</v>
          </cell>
          <cell r="H64" t="str">
            <v>24</v>
          </cell>
          <cell r="I64" t="str">
            <v>24½</v>
          </cell>
          <cell r="J64">
            <v>3</v>
          </cell>
          <cell r="K64">
            <v>16</v>
          </cell>
          <cell r="L64">
            <v>18</v>
          </cell>
          <cell r="M64">
            <v>3</v>
          </cell>
        </row>
        <row r="65">
          <cell r="C65" t="str">
            <v>Kodym Jakub</v>
          </cell>
          <cell r="D65">
            <v>0</v>
          </cell>
          <cell r="E65" t="str">
            <v>ZŠ Lipnice nad Sázavou</v>
          </cell>
          <cell r="F65" t="str">
            <v>H12</v>
          </cell>
          <cell r="G65" t="str">
            <v>3</v>
          </cell>
          <cell r="H65" t="str">
            <v>23½</v>
          </cell>
          <cell r="I65" t="str">
            <v>25½</v>
          </cell>
          <cell r="J65">
            <v>3</v>
          </cell>
          <cell r="K65">
            <v>17</v>
          </cell>
          <cell r="L65">
            <v>17</v>
          </cell>
          <cell r="M65">
            <v>3</v>
          </cell>
        </row>
        <row r="66">
          <cell r="C66" t="str">
            <v>Novák Daniel</v>
          </cell>
          <cell r="D66">
            <v>0</v>
          </cell>
          <cell r="E66" t="str">
            <v>ZŠ Lípa</v>
          </cell>
          <cell r="F66" t="str">
            <v>H12</v>
          </cell>
          <cell r="G66" t="str">
            <v>3</v>
          </cell>
          <cell r="H66" t="str">
            <v>21½</v>
          </cell>
          <cell r="I66" t="str">
            <v>23</v>
          </cell>
          <cell r="J66">
            <v>2</v>
          </cell>
          <cell r="K66">
            <v>18</v>
          </cell>
          <cell r="L66">
            <v>16</v>
          </cell>
          <cell r="M66">
            <v>3</v>
          </cell>
        </row>
        <row r="67">
          <cell r="C67" t="str">
            <v>Havelka Aleš</v>
          </cell>
          <cell r="D67">
            <v>1061</v>
          </cell>
          <cell r="E67" t="str">
            <v>Gambit Jihlava</v>
          </cell>
          <cell r="F67" t="str">
            <v>H12</v>
          </cell>
          <cell r="G67" t="str">
            <v>2½</v>
          </cell>
          <cell r="H67" t="str">
            <v>29</v>
          </cell>
          <cell r="I67" t="str">
            <v>31</v>
          </cell>
          <cell r="J67">
            <v>2</v>
          </cell>
          <cell r="K67">
            <v>19</v>
          </cell>
          <cell r="L67">
            <v>15</v>
          </cell>
          <cell r="M67">
            <v>2.5</v>
          </cell>
        </row>
        <row r="68">
          <cell r="C68" t="str">
            <v>Dufek Samuel</v>
          </cell>
          <cell r="D68">
            <v>0</v>
          </cell>
          <cell r="E68" t="str">
            <v>TJ + DDM Náměšť</v>
          </cell>
          <cell r="F68" t="str">
            <v>H12</v>
          </cell>
          <cell r="G68" t="str">
            <v>2</v>
          </cell>
          <cell r="H68" t="str">
            <v>23½</v>
          </cell>
          <cell r="I68" t="str">
            <v>24</v>
          </cell>
          <cell r="J68">
            <v>2</v>
          </cell>
          <cell r="K68">
            <v>20</v>
          </cell>
          <cell r="L68">
            <v>14</v>
          </cell>
          <cell r="M68">
            <v>2</v>
          </cell>
        </row>
        <row r="69">
          <cell r="C69" t="str">
            <v>Trávníček Adam</v>
          </cell>
          <cell r="D69">
            <v>0</v>
          </cell>
          <cell r="E69" t="str">
            <v>ZŠ a MŠ Křižánky</v>
          </cell>
          <cell r="F69" t="str">
            <v>H12</v>
          </cell>
          <cell r="G69" t="str">
            <v>2</v>
          </cell>
          <cell r="H69" t="str">
            <v>22</v>
          </cell>
          <cell r="I69" t="str">
            <v>23½</v>
          </cell>
          <cell r="J69">
            <v>2</v>
          </cell>
          <cell r="K69">
            <v>21</v>
          </cell>
          <cell r="L69">
            <v>13</v>
          </cell>
          <cell r="M69">
            <v>2</v>
          </cell>
        </row>
        <row r="70">
          <cell r="C70" t="str">
            <v>Cvíček Adam</v>
          </cell>
          <cell r="D70">
            <v>0</v>
          </cell>
          <cell r="E70" t="str">
            <v>3. ZŠ Žďár nad Sázavou</v>
          </cell>
          <cell r="F70" t="str">
            <v>H12</v>
          </cell>
          <cell r="G70" t="str">
            <v>2</v>
          </cell>
          <cell r="H70" t="str">
            <v>21½</v>
          </cell>
          <cell r="I70" t="str">
            <v>22</v>
          </cell>
          <cell r="J70">
            <v>1</v>
          </cell>
          <cell r="K70">
            <v>22</v>
          </cell>
          <cell r="L70">
            <v>12</v>
          </cell>
          <cell r="M70">
            <v>2</v>
          </cell>
        </row>
        <row r="71">
          <cell r="C71" t="str">
            <v>Víšek Filip</v>
          </cell>
          <cell r="D71">
            <v>0</v>
          </cell>
          <cell r="E71" t="str">
            <v>TJ Jiskra Havlíčkův Brod</v>
          </cell>
          <cell r="F71" t="str">
            <v>H12</v>
          </cell>
          <cell r="G71" t="str">
            <v>1</v>
          </cell>
          <cell r="H71" t="str">
            <v>21</v>
          </cell>
          <cell r="I71" t="str">
            <v>22½</v>
          </cell>
          <cell r="J71">
            <v>0</v>
          </cell>
          <cell r="K71">
            <v>23</v>
          </cell>
          <cell r="L71">
            <v>11</v>
          </cell>
          <cell r="M71">
            <v>1</v>
          </cell>
        </row>
        <row r="72">
          <cell r="C72" t="str">
            <v>Vokoun Tomáš</v>
          </cell>
          <cell r="D72">
            <v>1581</v>
          </cell>
          <cell r="E72" t="str">
            <v>TJ Žďár nad Sázavou z.s.</v>
          </cell>
          <cell r="F72" t="str">
            <v>H14</v>
          </cell>
          <cell r="G72" t="str">
            <v>7</v>
          </cell>
          <cell r="H72" t="str">
            <v>38½</v>
          </cell>
          <cell r="I72" t="str">
            <v>41½</v>
          </cell>
          <cell r="J72">
            <v>6</v>
          </cell>
          <cell r="K72">
            <v>1</v>
          </cell>
          <cell r="L72">
            <v>40</v>
          </cell>
          <cell r="M72">
            <v>7</v>
          </cell>
        </row>
        <row r="73">
          <cell r="C73" t="str">
            <v>Kučera David</v>
          </cell>
          <cell r="D73">
            <v>1450</v>
          </cell>
          <cell r="E73" t="str">
            <v>Gambit Jihlava</v>
          </cell>
          <cell r="F73" t="str">
            <v>H14</v>
          </cell>
          <cell r="G73" t="str">
            <v>6</v>
          </cell>
          <cell r="H73" t="str">
            <v>33½</v>
          </cell>
          <cell r="I73" t="str">
            <v>36½</v>
          </cell>
          <cell r="J73">
            <v>6</v>
          </cell>
          <cell r="K73">
            <v>2</v>
          </cell>
          <cell r="L73">
            <v>35</v>
          </cell>
          <cell r="M73">
            <v>6</v>
          </cell>
        </row>
        <row r="74">
          <cell r="C74" t="str">
            <v>Zedníček Filip</v>
          </cell>
          <cell r="D74">
            <v>1517</v>
          </cell>
          <cell r="E74" t="str">
            <v>Gambit Jihlava</v>
          </cell>
          <cell r="F74" t="str">
            <v>H14</v>
          </cell>
          <cell r="G74" t="str">
            <v>5½</v>
          </cell>
          <cell r="H74" t="str">
            <v>31½</v>
          </cell>
          <cell r="I74" t="str">
            <v>35½</v>
          </cell>
          <cell r="J74">
            <v>5</v>
          </cell>
          <cell r="K74">
            <v>3</v>
          </cell>
          <cell r="L74">
            <v>32</v>
          </cell>
          <cell r="M74">
            <v>5.5</v>
          </cell>
        </row>
        <row r="75">
          <cell r="C75" t="str">
            <v>Spilka Jáchym</v>
          </cell>
          <cell r="D75">
            <v>1397</v>
          </cell>
          <cell r="E75" t="str">
            <v>Gambit Jihlava</v>
          </cell>
          <cell r="F75" t="str">
            <v>H14</v>
          </cell>
          <cell r="G75" t="str">
            <v>5</v>
          </cell>
          <cell r="H75" t="str">
            <v>37½</v>
          </cell>
          <cell r="I75" t="str">
            <v>40½</v>
          </cell>
          <cell r="J75">
            <v>5</v>
          </cell>
          <cell r="K75">
            <v>4</v>
          </cell>
          <cell r="L75">
            <v>30</v>
          </cell>
          <cell r="M75">
            <v>5</v>
          </cell>
        </row>
        <row r="76">
          <cell r="C76" t="str">
            <v>Ležal Filip</v>
          </cell>
          <cell r="D76">
            <v>1146</v>
          </cell>
          <cell r="E76" t="str">
            <v>TJ Žďár nad Sázavou z.s.</v>
          </cell>
          <cell r="F76" t="str">
            <v>H14</v>
          </cell>
          <cell r="G76" t="str">
            <v>5</v>
          </cell>
          <cell r="H76" t="str">
            <v>24</v>
          </cell>
          <cell r="I76" t="str">
            <v>24½</v>
          </cell>
          <cell r="J76">
            <v>5</v>
          </cell>
          <cell r="K76">
            <v>5</v>
          </cell>
          <cell r="L76">
            <v>29</v>
          </cell>
          <cell r="M76">
            <v>5</v>
          </cell>
        </row>
        <row r="77">
          <cell r="C77" t="str">
            <v>Zelenka Adam</v>
          </cell>
          <cell r="D77">
            <v>1241</v>
          </cell>
          <cell r="E77" t="str">
            <v>TJ Žďár nad Sázavou z.s.</v>
          </cell>
          <cell r="F77" t="str">
            <v>H14</v>
          </cell>
          <cell r="G77" t="str">
            <v>4½</v>
          </cell>
          <cell r="H77" t="str">
            <v>36½</v>
          </cell>
          <cell r="I77" t="str">
            <v>38</v>
          </cell>
          <cell r="J77">
            <v>4</v>
          </cell>
          <cell r="K77">
            <v>6</v>
          </cell>
          <cell r="L77">
            <v>28</v>
          </cell>
          <cell r="M77">
            <v>4.5</v>
          </cell>
        </row>
        <row r="78">
          <cell r="C78" t="str">
            <v>Šedý Matěj</v>
          </cell>
          <cell r="D78">
            <v>1445</v>
          </cell>
          <cell r="E78" t="str">
            <v>Šachový klub Světlá nad Sázavou</v>
          </cell>
          <cell r="F78" t="str">
            <v>H14</v>
          </cell>
          <cell r="G78" t="str">
            <v>4</v>
          </cell>
          <cell r="H78" t="str">
            <v>32½</v>
          </cell>
          <cell r="I78" t="str">
            <v>35½</v>
          </cell>
          <cell r="J78">
            <v>4</v>
          </cell>
          <cell r="K78">
            <v>7</v>
          </cell>
          <cell r="L78">
            <v>27</v>
          </cell>
          <cell r="M78">
            <v>4</v>
          </cell>
        </row>
        <row r="79">
          <cell r="C79" t="str">
            <v>Zvolánek Tomáš</v>
          </cell>
          <cell r="D79">
            <v>1104</v>
          </cell>
          <cell r="E79" t="str">
            <v>Šachový klub Světlá nad Sázavou</v>
          </cell>
          <cell r="F79" t="str">
            <v>H14</v>
          </cell>
          <cell r="G79" t="str">
            <v>4</v>
          </cell>
          <cell r="H79" t="str">
            <v>31½</v>
          </cell>
          <cell r="I79" t="str">
            <v>34½</v>
          </cell>
          <cell r="J79">
            <v>4</v>
          </cell>
          <cell r="K79">
            <v>8</v>
          </cell>
          <cell r="L79">
            <v>26</v>
          </cell>
          <cell r="M79">
            <v>4</v>
          </cell>
        </row>
        <row r="80">
          <cell r="C80" t="str">
            <v>Houška Dominik</v>
          </cell>
          <cell r="D80">
            <v>1176</v>
          </cell>
          <cell r="E80" t="str">
            <v>TJ + DDM Náměšť</v>
          </cell>
          <cell r="F80" t="str">
            <v>H14</v>
          </cell>
          <cell r="G80" t="str">
            <v>4</v>
          </cell>
          <cell r="H80" t="str">
            <v>31½</v>
          </cell>
          <cell r="I80" t="str">
            <v>33½</v>
          </cell>
          <cell r="J80">
            <v>4</v>
          </cell>
          <cell r="K80">
            <v>9</v>
          </cell>
          <cell r="L80">
            <v>25</v>
          </cell>
          <cell r="M80">
            <v>4</v>
          </cell>
        </row>
        <row r="81">
          <cell r="C81" t="str">
            <v>Klofáč Jakub</v>
          </cell>
          <cell r="D81">
            <v>1113</v>
          </cell>
          <cell r="E81" t="str">
            <v>ŠK AZ CENTRUM Havlíčkův Brod</v>
          </cell>
          <cell r="F81" t="str">
            <v>H14</v>
          </cell>
          <cell r="G81" t="str">
            <v>4</v>
          </cell>
          <cell r="H81" t="str">
            <v>29½</v>
          </cell>
          <cell r="I81" t="str">
            <v>32½</v>
          </cell>
          <cell r="J81">
            <v>4</v>
          </cell>
          <cell r="K81">
            <v>10</v>
          </cell>
          <cell r="L81">
            <v>24</v>
          </cell>
          <cell r="M81">
            <v>4</v>
          </cell>
        </row>
        <row r="82">
          <cell r="C82" t="str">
            <v>Harvalík Ondřej</v>
          </cell>
          <cell r="D82">
            <v>1133</v>
          </cell>
          <cell r="E82" t="str">
            <v>ŠK AZ CENTRUM Havlíčkův Brod</v>
          </cell>
          <cell r="F82" t="str">
            <v>H14</v>
          </cell>
          <cell r="G82" t="str">
            <v>4</v>
          </cell>
          <cell r="H82" t="str">
            <v>29½</v>
          </cell>
          <cell r="I82" t="str">
            <v>30</v>
          </cell>
          <cell r="J82">
            <v>4</v>
          </cell>
          <cell r="K82">
            <v>11</v>
          </cell>
          <cell r="L82">
            <v>23</v>
          </cell>
          <cell r="M82">
            <v>4</v>
          </cell>
        </row>
        <row r="83">
          <cell r="C83" t="str">
            <v>Prášek Vojtěch</v>
          </cell>
          <cell r="D83">
            <v>1100</v>
          </cell>
          <cell r="E83" t="str">
            <v>Šachový klub Světlá nad Sázavou</v>
          </cell>
          <cell r="F83" t="str">
            <v>H14</v>
          </cell>
          <cell r="G83" t="str">
            <v>4</v>
          </cell>
          <cell r="H83" t="str">
            <v>25½</v>
          </cell>
          <cell r="I83" t="str">
            <v>27½</v>
          </cell>
          <cell r="J83">
            <v>4</v>
          </cell>
          <cell r="K83">
            <v>12</v>
          </cell>
          <cell r="L83">
            <v>22</v>
          </cell>
          <cell r="M83">
            <v>4</v>
          </cell>
        </row>
        <row r="84">
          <cell r="C84" t="str">
            <v>Holcman Matěj</v>
          </cell>
          <cell r="D84">
            <v>0</v>
          </cell>
          <cell r="E84" t="str">
            <v>Gambit Jihlava</v>
          </cell>
          <cell r="F84" t="str">
            <v>H14</v>
          </cell>
          <cell r="G84" t="str">
            <v>4</v>
          </cell>
          <cell r="H84" t="str">
            <v>25½</v>
          </cell>
          <cell r="I84" t="str">
            <v>27½</v>
          </cell>
          <cell r="J84">
            <v>4</v>
          </cell>
          <cell r="K84">
            <v>13</v>
          </cell>
          <cell r="L84">
            <v>21</v>
          </cell>
          <cell r="M84">
            <v>4</v>
          </cell>
        </row>
        <row r="85">
          <cell r="C85" t="str">
            <v>Plachý Jakub</v>
          </cell>
          <cell r="D85">
            <v>0</v>
          </cell>
          <cell r="E85" t="str">
            <v>TJ Jiskra Havlíčkův Brod</v>
          </cell>
          <cell r="F85" t="str">
            <v>H14</v>
          </cell>
          <cell r="G85" t="str">
            <v>4</v>
          </cell>
          <cell r="H85" t="str">
            <v>22</v>
          </cell>
          <cell r="I85" t="str">
            <v>23½</v>
          </cell>
          <cell r="J85">
            <v>4</v>
          </cell>
          <cell r="K85">
            <v>14</v>
          </cell>
          <cell r="L85">
            <v>20</v>
          </cell>
          <cell r="M85">
            <v>4</v>
          </cell>
        </row>
        <row r="86">
          <cell r="C86" t="str">
            <v>Kubát Jan</v>
          </cell>
          <cell r="D86">
            <v>0</v>
          </cell>
          <cell r="E86" t="str">
            <v>ŠO TJ Sokol Oudoleň</v>
          </cell>
          <cell r="F86" t="str">
            <v>H14</v>
          </cell>
          <cell r="G86" t="str">
            <v>3½</v>
          </cell>
          <cell r="H86" t="str">
            <v>29</v>
          </cell>
          <cell r="I86" t="str">
            <v>30½</v>
          </cell>
          <cell r="J86">
            <v>3</v>
          </cell>
          <cell r="K86">
            <v>15</v>
          </cell>
          <cell r="L86">
            <v>19</v>
          </cell>
          <cell r="M86">
            <v>3.5</v>
          </cell>
        </row>
        <row r="87">
          <cell r="C87" t="str">
            <v>Benc Tomáš</v>
          </cell>
          <cell r="D87">
            <v>0</v>
          </cell>
          <cell r="E87" t="str">
            <v>ŠO TJ Sokol Oudoleň</v>
          </cell>
          <cell r="F87" t="str">
            <v>H14</v>
          </cell>
          <cell r="G87" t="str">
            <v>3</v>
          </cell>
          <cell r="H87" t="str">
            <v>32½</v>
          </cell>
          <cell r="I87" t="str">
            <v>36</v>
          </cell>
          <cell r="J87">
            <v>3</v>
          </cell>
          <cell r="K87">
            <v>16</v>
          </cell>
          <cell r="L87">
            <v>18</v>
          </cell>
          <cell r="M87">
            <v>3</v>
          </cell>
        </row>
        <row r="88">
          <cell r="C88" t="str">
            <v>Horák David</v>
          </cell>
          <cell r="D88">
            <v>0</v>
          </cell>
          <cell r="E88" t="str">
            <v>TJ Spartak  Pelhřimov</v>
          </cell>
          <cell r="F88" t="str">
            <v>H14</v>
          </cell>
          <cell r="G88" t="str">
            <v>3</v>
          </cell>
          <cell r="H88" t="str">
            <v>30½</v>
          </cell>
          <cell r="I88" t="str">
            <v>32½</v>
          </cell>
          <cell r="J88">
            <v>3</v>
          </cell>
          <cell r="K88">
            <v>17</v>
          </cell>
          <cell r="L88">
            <v>17</v>
          </cell>
          <cell r="M88">
            <v>3</v>
          </cell>
        </row>
        <row r="89">
          <cell r="C89" t="str">
            <v>Sláma Matyáš</v>
          </cell>
          <cell r="D89">
            <v>0</v>
          </cell>
          <cell r="E89" t="str">
            <v>ŠO TJ Sokol Oudoleň</v>
          </cell>
          <cell r="F89" t="str">
            <v>H14</v>
          </cell>
          <cell r="G89" t="str">
            <v>2</v>
          </cell>
          <cell r="H89" t="str">
            <v>28½</v>
          </cell>
          <cell r="I89" t="str">
            <v>30½</v>
          </cell>
          <cell r="J89">
            <v>2</v>
          </cell>
          <cell r="K89">
            <v>18</v>
          </cell>
          <cell r="L89">
            <v>16</v>
          </cell>
          <cell r="M89">
            <v>2</v>
          </cell>
        </row>
        <row r="90">
          <cell r="C90" t="str">
            <v>Simandl Štěpán</v>
          </cell>
          <cell r="D90">
            <v>0</v>
          </cell>
          <cell r="E90" t="str">
            <v>TJ Spartak Pelhřimov</v>
          </cell>
          <cell r="F90" t="str">
            <v>H14</v>
          </cell>
          <cell r="G90" t="str">
            <v>2</v>
          </cell>
          <cell r="H90" t="str">
            <v>21</v>
          </cell>
          <cell r="I90" t="str">
            <v>22½</v>
          </cell>
          <cell r="J90">
            <v>2</v>
          </cell>
          <cell r="K90">
            <v>19</v>
          </cell>
          <cell r="L90">
            <v>15</v>
          </cell>
          <cell r="M90">
            <v>2</v>
          </cell>
        </row>
        <row r="91">
          <cell r="C91" t="str">
            <v>Ecler Matěj</v>
          </cell>
          <cell r="D91">
            <v>0</v>
          </cell>
          <cell r="E91" t="str">
            <v>TJ Spartak  Pelhřimov</v>
          </cell>
          <cell r="F91" t="str">
            <v>H14</v>
          </cell>
          <cell r="G91" t="str">
            <v>0</v>
          </cell>
          <cell r="H91" t="str">
            <v>19½</v>
          </cell>
          <cell r="I91" t="str">
            <v>20½</v>
          </cell>
          <cell r="J91">
            <v>0</v>
          </cell>
          <cell r="K91">
            <v>20</v>
          </cell>
          <cell r="L91">
            <v>14</v>
          </cell>
          <cell r="M91">
            <v>0</v>
          </cell>
        </row>
        <row r="92">
          <cell r="C92" t="str">
            <v>Němec Tomáš</v>
          </cell>
          <cell r="D92">
            <v>1300</v>
          </cell>
          <cell r="E92" t="str">
            <v>TJ Jiskra Havlíčkův Brod</v>
          </cell>
          <cell r="F92" t="str">
            <v>H16</v>
          </cell>
          <cell r="G92" t="str">
            <v>6</v>
          </cell>
          <cell r="H92" t="str">
            <v>31</v>
          </cell>
          <cell r="I92" t="str">
            <v>34</v>
          </cell>
          <cell r="J92">
            <v>6</v>
          </cell>
          <cell r="K92">
            <v>1</v>
          </cell>
          <cell r="L92">
            <v>40</v>
          </cell>
          <cell r="M92">
            <v>6</v>
          </cell>
        </row>
        <row r="93">
          <cell r="C93" t="str">
            <v>Houdek Ondřej</v>
          </cell>
          <cell r="D93">
            <v>1344</v>
          </cell>
          <cell r="E93" t="str">
            <v>TJ Žďár nad Sázavou z.s.</v>
          </cell>
          <cell r="F93" t="str">
            <v>H16</v>
          </cell>
          <cell r="G93" t="str">
            <v>5½</v>
          </cell>
          <cell r="H93" t="str">
            <v>34½</v>
          </cell>
          <cell r="I93" t="str">
            <v>36</v>
          </cell>
          <cell r="J93">
            <v>5</v>
          </cell>
          <cell r="K93">
            <v>2</v>
          </cell>
          <cell r="L93">
            <v>35</v>
          </cell>
          <cell r="M93">
            <v>5.5</v>
          </cell>
        </row>
        <row r="94">
          <cell r="C94" t="str">
            <v>Kolátor Vojtěch</v>
          </cell>
          <cell r="D94">
            <v>1358</v>
          </cell>
          <cell r="E94" t="str">
            <v>TJ Žďár nad Sázavou z.s.</v>
          </cell>
          <cell r="F94" t="str">
            <v>H16</v>
          </cell>
          <cell r="G94" t="str">
            <v>5</v>
          </cell>
          <cell r="H94" t="str">
            <v>37½</v>
          </cell>
          <cell r="I94" t="str">
            <v>41</v>
          </cell>
          <cell r="J94">
            <v>5</v>
          </cell>
          <cell r="K94">
            <v>3</v>
          </cell>
          <cell r="L94">
            <v>32</v>
          </cell>
          <cell r="M94">
            <v>5</v>
          </cell>
        </row>
        <row r="95">
          <cell r="C95" t="str">
            <v>Sklář Petr</v>
          </cell>
          <cell r="D95">
            <v>1259</v>
          </cell>
          <cell r="E95" t="str">
            <v>TJ Žďár nad Sázavou z.s.</v>
          </cell>
          <cell r="F95" t="str">
            <v>H16</v>
          </cell>
          <cell r="G95" t="str">
            <v>4½</v>
          </cell>
          <cell r="H95" t="str">
            <v>30½</v>
          </cell>
          <cell r="I95" t="str">
            <v>33½</v>
          </cell>
          <cell r="J95">
            <v>4</v>
          </cell>
          <cell r="K95">
            <v>4</v>
          </cell>
          <cell r="L95">
            <v>30</v>
          </cell>
          <cell r="M95">
            <v>4.5</v>
          </cell>
        </row>
        <row r="96">
          <cell r="C96" t="str">
            <v>Simajchl Adam</v>
          </cell>
          <cell r="D96">
            <v>1093</v>
          </cell>
          <cell r="E96" t="str">
            <v>Spartak Velké Meziříčí</v>
          </cell>
          <cell r="F96" t="str">
            <v>H16</v>
          </cell>
          <cell r="G96" t="str">
            <v>4½</v>
          </cell>
          <cell r="H96" t="str">
            <v>30</v>
          </cell>
          <cell r="I96" t="str">
            <v>32</v>
          </cell>
          <cell r="J96">
            <v>4</v>
          </cell>
          <cell r="K96">
            <v>5</v>
          </cell>
          <cell r="L96">
            <v>29</v>
          </cell>
          <cell r="M96">
            <v>4.5</v>
          </cell>
        </row>
        <row r="97">
          <cell r="C97" t="str">
            <v>Policar Martin</v>
          </cell>
          <cell r="D97">
            <v>1062</v>
          </cell>
          <cell r="E97" t="str">
            <v>TJ Spartak Pelhřimov - ZŠ O. Březiny Jihlava</v>
          </cell>
          <cell r="F97" t="str">
            <v>H8</v>
          </cell>
          <cell r="G97" t="str">
            <v>5</v>
          </cell>
          <cell r="H97" t="str">
            <v>34½</v>
          </cell>
          <cell r="I97" t="str">
            <v>37½</v>
          </cell>
          <cell r="J97">
            <v>5</v>
          </cell>
          <cell r="K97">
            <v>1</v>
          </cell>
          <cell r="L97">
            <v>40</v>
          </cell>
          <cell r="M97">
            <v>5</v>
          </cell>
        </row>
        <row r="98">
          <cell r="C98" t="str">
            <v>Med Luboš</v>
          </cell>
          <cell r="D98">
            <v>0</v>
          </cell>
          <cell r="E98" t="str">
            <v>Gambit Jihlava</v>
          </cell>
          <cell r="F98" t="str">
            <v>H8</v>
          </cell>
          <cell r="G98" t="str">
            <v>4</v>
          </cell>
          <cell r="H98" t="str">
            <v>32</v>
          </cell>
          <cell r="I98" t="str">
            <v>34½</v>
          </cell>
          <cell r="J98">
            <v>3</v>
          </cell>
          <cell r="K98">
            <v>2</v>
          </cell>
          <cell r="L98">
            <v>35</v>
          </cell>
          <cell r="M98">
            <v>4</v>
          </cell>
        </row>
        <row r="99">
          <cell r="C99" t="str">
            <v>Brož Pavel</v>
          </cell>
          <cell r="D99">
            <v>0</v>
          </cell>
          <cell r="E99" t="str">
            <v>Šachový klub Světlá nad Sázavou</v>
          </cell>
          <cell r="F99" t="str">
            <v>H8</v>
          </cell>
          <cell r="G99" t="str">
            <v>3½</v>
          </cell>
          <cell r="H99" t="str">
            <v>25</v>
          </cell>
          <cell r="I99" t="str">
            <v>27½</v>
          </cell>
          <cell r="J99">
            <v>3</v>
          </cell>
          <cell r="K99">
            <v>3</v>
          </cell>
          <cell r="L99">
            <v>32</v>
          </cell>
          <cell r="M99">
            <v>3.5</v>
          </cell>
        </row>
        <row r="100">
          <cell r="C100" t="str">
            <v>Matejka Samuel</v>
          </cell>
          <cell r="D100">
            <v>0</v>
          </cell>
          <cell r="E100" t="str">
            <v>TJ Spartak  Pelhřimov</v>
          </cell>
          <cell r="F100" t="str">
            <v>H8</v>
          </cell>
          <cell r="G100" t="str">
            <v>3</v>
          </cell>
          <cell r="H100" t="str">
            <v>29½</v>
          </cell>
          <cell r="I100" t="str">
            <v>32</v>
          </cell>
          <cell r="J100">
            <v>2</v>
          </cell>
          <cell r="K100">
            <v>4</v>
          </cell>
          <cell r="L100">
            <v>30</v>
          </cell>
          <cell r="M100">
            <v>3</v>
          </cell>
        </row>
        <row r="101">
          <cell r="C101" t="str">
            <v>Šedý Mikeš</v>
          </cell>
          <cell r="D101">
            <v>0</v>
          </cell>
          <cell r="E101" t="str">
            <v>Šachový klub Světlá nad Sázavou</v>
          </cell>
          <cell r="F101" t="str">
            <v>H8</v>
          </cell>
          <cell r="G101" t="str">
            <v>3</v>
          </cell>
          <cell r="H101" t="str">
            <v>25</v>
          </cell>
          <cell r="I101" t="str">
            <v>27½</v>
          </cell>
          <cell r="J101">
            <v>1</v>
          </cell>
          <cell r="K101">
            <v>5</v>
          </cell>
          <cell r="L101">
            <v>29</v>
          </cell>
          <cell r="M101">
            <v>3</v>
          </cell>
        </row>
        <row r="102">
          <cell r="C102" t="str">
            <v>Mankevich Patrik</v>
          </cell>
          <cell r="D102">
            <v>0</v>
          </cell>
          <cell r="E102" t="str">
            <v>TJ Jiskra Havlíčkův Brod</v>
          </cell>
          <cell r="F102" t="str">
            <v>H8</v>
          </cell>
          <cell r="G102" t="str">
            <v>3</v>
          </cell>
          <cell r="H102" t="str">
            <v>24½</v>
          </cell>
          <cell r="I102" t="str">
            <v>25</v>
          </cell>
          <cell r="J102">
            <v>3</v>
          </cell>
          <cell r="K102">
            <v>6</v>
          </cell>
          <cell r="L102">
            <v>28</v>
          </cell>
          <cell r="M102">
            <v>3</v>
          </cell>
        </row>
        <row r="103">
          <cell r="C103" t="str">
            <v>Rataj Marek</v>
          </cell>
          <cell r="D103">
            <v>0</v>
          </cell>
          <cell r="E103" t="str">
            <v>ZŠ a MŠ Wolkerova Havl. Brod</v>
          </cell>
          <cell r="F103" t="str">
            <v>H8</v>
          </cell>
          <cell r="G103" t="str">
            <v>3</v>
          </cell>
          <cell r="H103" t="str">
            <v>22</v>
          </cell>
          <cell r="I103" t="str">
            <v>23½</v>
          </cell>
          <cell r="J103">
            <v>2</v>
          </cell>
          <cell r="K103">
            <v>7</v>
          </cell>
          <cell r="L103">
            <v>27</v>
          </cell>
          <cell r="M103">
            <v>3</v>
          </cell>
        </row>
        <row r="104">
          <cell r="C104" t="str">
            <v>Jednota Jakub</v>
          </cell>
          <cell r="D104">
            <v>0</v>
          </cell>
          <cell r="E104" t="str">
            <v>TJ Jiskra Havlíčkův Brod</v>
          </cell>
          <cell r="F104" t="str">
            <v>H8</v>
          </cell>
          <cell r="G104" t="str">
            <v>2</v>
          </cell>
          <cell r="H104" t="str">
            <v>24</v>
          </cell>
          <cell r="I104" t="str">
            <v>24½</v>
          </cell>
          <cell r="J104">
            <v>2</v>
          </cell>
          <cell r="K104">
            <v>8</v>
          </cell>
          <cell r="L104">
            <v>26</v>
          </cell>
          <cell r="M104">
            <v>2</v>
          </cell>
        </row>
        <row r="105">
          <cell r="C105" t="str">
            <v>Jméno</v>
          </cell>
          <cell r="D105" t="str">
            <v>Rtg</v>
          </cell>
          <cell r="E105" t="str">
            <v>Klub</v>
          </cell>
          <cell r="F105" t="str">
            <v>Sk.</v>
          </cell>
          <cell r="G105" t="str">
            <v>Body</v>
          </cell>
          <cell r="H105" t="str">
            <v>BH.</v>
          </cell>
          <cell r="I105" t="str">
            <v>BH.</v>
          </cell>
          <cell r="J105" t="str">
            <v>Výh.</v>
          </cell>
        </row>
      </sheetData>
      <sheetData sheetId="2"/>
      <sheetData sheetId="3">
        <row r="5">
          <cell r="B5" t="str">
            <v>Policar Martin</v>
          </cell>
          <cell r="C5">
            <v>1000</v>
          </cell>
          <cell r="D5" t="str">
            <v>ZŠ O. Březiny Jihlava</v>
          </cell>
          <cell r="E5">
            <v>40</v>
          </cell>
          <cell r="H5">
            <v>32</v>
          </cell>
          <cell r="K5">
            <v>35</v>
          </cell>
          <cell r="N5">
            <v>40</v>
          </cell>
          <cell r="Q5">
            <v>40</v>
          </cell>
          <cell r="T5">
            <v>40</v>
          </cell>
          <cell r="W5">
            <v>0</v>
          </cell>
          <cell r="Z5">
            <v>0</v>
          </cell>
          <cell r="AC5">
            <v>0</v>
          </cell>
          <cell r="AF5">
            <v>0</v>
          </cell>
          <cell r="AI5">
            <v>227</v>
          </cell>
          <cell r="AJ5" t="str">
            <v/>
          </cell>
        </row>
        <row r="6">
          <cell r="B6" t="str">
            <v>Mičánek Max</v>
          </cell>
          <cell r="C6">
            <v>1000</v>
          </cell>
          <cell r="D6" t="str">
            <v>TJ+DDM Náměšť n/Oslavou</v>
          </cell>
          <cell r="E6">
            <v>35</v>
          </cell>
          <cell r="H6">
            <v>40</v>
          </cell>
          <cell r="K6">
            <v>32</v>
          </cell>
          <cell r="N6">
            <v>35</v>
          </cell>
          <cell r="Q6">
            <v>30</v>
          </cell>
          <cell r="T6">
            <v>0</v>
          </cell>
          <cell r="W6">
            <v>0</v>
          </cell>
          <cell r="Z6">
            <v>0</v>
          </cell>
          <cell r="AC6">
            <v>0</v>
          </cell>
          <cell r="AF6">
            <v>0</v>
          </cell>
          <cell r="AI6">
            <v>172</v>
          </cell>
          <cell r="AJ6" t="str">
            <v/>
          </cell>
        </row>
        <row r="7">
          <cell r="B7" t="str">
            <v>Hotový Petr</v>
          </cell>
          <cell r="C7">
            <v>1000</v>
          </cell>
          <cell r="D7" t="str">
            <v>TJ+DDM Náměšť n/Oslavou</v>
          </cell>
          <cell r="E7">
            <v>32</v>
          </cell>
          <cell r="H7">
            <v>35</v>
          </cell>
          <cell r="K7">
            <v>40</v>
          </cell>
          <cell r="N7">
            <v>32</v>
          </cell>
          <cell r="Q7">
            <v>32</v>
          </cell>
          <cell r="T7">
            <v>0</v>
          </cell>
          <cell r="W7">
            <v>0</v>
          </cell>
          <cell r="Z7">
            <v>0</v>
          </cell>
          <cell r="AC7">
            <v>0</v>
          </cell>
          <cell r="AF7">
            <v>0</v>
          </cell>
          <cell r="AI7">
            <v>171</v>
          </cell>
          <cell r="AJ7" t="str">
            <v/>
          </cell>
        </row>
        <row r="8">
          <cell r="B8" t="str">
            <v>Brož Pavel</v>
          </cell>
          <cell r="C8">
            <v>1000</v>
          </cell>
          <cell r="D8" t="str">
            <v>Šachový klub Světlá nad Sázavou</v>
          </cell>
          <cell r="E8">
            <v>30</v>
          </cell>
          <cell r="H8">
            <v>30</v>
          </cell>
          <cell r="K8">
            <v>30</v>
          </cell>
          <cell r="N8">
            <v>0</v>
          </cell>
          <cell r="Q8">
            <v>29</v>
          </cell>
          <cell r="T8">
            <v>32</v>
          </cell>
          <cell r="W8">
            <v>0</v>
          </cell>
          <cell r="Z8">
            <v>0</v>
          </cell>
          <cell r="AC8">
            <v>0</v>
          </cell>
          <cell r="AF8">
            <v>0</v>
          </cell>
          <cell r="AI8">
            <v>151</v>
          </cell>
          <cell r="AJ8" t="str">
            <v/>
          </cell>
        </row>
        <row r="9">
          <cell r="B9" t="str">
            <v>Med Luboš</v>
          </cell>
          <cell r="C9">
            <v>1000</v>
          </cell>
          <cell r="D9" t="str">
            <v>DDM Jihlava</v>
          </cell>
          <cell r="E9">
            <v>0</v>
          </cell>
          <cell r="H9">
            <v>0</v>
          </cell>
          <cell r="K9">
            <v>29</v>
          </cell>
          <cell r="N9">
            <v>29</v>
          </cell>
          <cell r="Q9">
            <v>35</v>
          </cell>
          <cell r="T9">
            <v>35</v>
          </cell>
          <cell r="W9">
            <v>0</v>
          </cell>
          <cell r="Z9">
            <v>0</v>
          </cell>
          <cell r="AC9">
            <v>0</v>
          </cell>
          <cell r="AF9">
            <v>0</v>
          </cell>
          <cell r="AI9">
            <v>128</v>
          </cell>
          <cell r="AJ9" t="str">
            <v/>
          </cell>
        </row>
        <row r="10">
          <cell r="B10" t="str">
            <v>Matejka Samuel</v>
          </cell>
          <cell r="C10">
            <v>1000</v>
          </cell>
          <cell r="D10" t="str">
            <v>TJ Spartak  Pelhřimov</v>
          </cell>
          <cell r="E10">
            <v>29</v>
          </cell>
          <cell r="H10">
            <v>28</v>
          </cell>
          <cell r="K10">
            <v>0</v>
          </cell>
          <cell r="N10">
            <v>30</v>
          </cell>
          <cell r="Q10">
            <v>0</v>
          </cell>
          <cell r="T10">
            <v>30</v>
          </cell>
          <cell r="W10">
            <v>0</v>
          </cell>
          <cell r="Z10">
            <v>0</v>
          </cell>
          <cell r="AC10">
            <v>0</v>
          </cell>
          <cell r="AF10">
            <v>0</v>
          </cell>
          <cell r="AI10">
            <v>117</v>
          </cell>
          <cell r="AJ10" t="str">
            <v/>
          </cell>
        </row>
        <row r="11">
          <cell r="B11" t="str">
            <v>Šedý Mikeš</v>
          </cell>
          <cell r="C11">
            <v>1000</v>
          </cell>
          <cell r="D11" t="str">
            <v>Šachový klub Světlá nad Sázavou</v>
          </cell>
          <cell r="E11">
            <v>0</v>
          </cell>
          <cell r="H11">
            <v>27</v>
          </cell>
          <cell r="K11">
            <v>27</v>
          </cell>
          <cell r="N11">
            <v>0</v>
          </cell>
          <cell r="Q11">
            <v>28</v>
          </cell>
          <cell r="T11">
            <v>29</v>
          </cell>
          <cell r="W11">
            <v>0</v>
          </cell>
          <cell r="Z11">
            <v>0</v>
          </cell>
          <cell r="AC11">
            <v>0</v>
          </cell>
          <cell r="AF11">
            <v>0</v>
          </cell>
          <cell r="AI11">
            <v>111</v>
          </cell>
          <cell r="AJ11" t="str">
            <v/>
          </cell>
        </row>
        <row r="12">
          <cell r="B12" t="str">
            <v>Mankevich Patrik</v>
          </cell>
          <cell r="C12">
            <v>1000</v>
          </cell>
          <cell r="D12" t="str">
            <v>TJ Jiskra Havlíčkův Brod</v>
          </cell>
          <cell r="E12">
            <v>26</v>
          </cell>
          <cell r="H12">
            <v>25</v>
          </cell>
          <cell r="K12">
            <v>0</v>
          </cell>
          <cell r="N12">
            <v>0</v>
          </cell>
          <cell r="Q12">
            <v>0</v>
          </cell>
          <cell r="T12">
            <v>28</v>
          </cell>
          <cell r="W12">
            <v>0</v>
          </cell>
          <cell r="Z12">
            <v>0</v>
          </cell>
          <cell r="AC12">
            <v>0</v>
          </cell>
          <cell r="AF12">
            <v>0</v>
          </cell>
          <cell r="AI12">
            <v>79</v>
          </cell>
          <cell r="AJ12" t="str">
            <v/>
          </cell>
        </row>
        <row r="13">
          <cell r="B13" t="str">
            <v>Malý Ondřej</v>
          </cell>
          <cell r="C13">
            <v>1000</v>
          </cell>
          <cell r="D13" t="str">
            <v>TJ+DDM Náměšť n/Oslavou</v>
          </cell>
          <cell r="E13">
            <v>0</v>
          </cell>
          <cell r="H13">
            <v>0</v>
          </cell>
          <cell r="K13">
            <v>26</v>
          </cell>
          <cell r="N13">
            <v>28</v>
          </cell>
          <cell r="Q13">
            <v>0</v>
          </cell>
          <cell r="T13">
            <v>0</v>
          </cell>
          <cell r="W13">
            <v>0</v>
          </cell>
          <cell r="Z13">
            <v>0</v>
          </cell>
          <cell r="AC13">
            <v>0</v>
          </cell>
          <cell r="AF13">
            <v>0</v>
          </cell>
          <cell r="AI13">
            <v>54</v>
          </cell>
          <cell r="AJ13" t="str">
            <v/>
          </cell>
        </row>
        <row r="14">
          <cell r="B14" t="str">
            <v>Bělehrad Vít</v>
          </cell>
          <cell r="C14">
            <v>1000</v>
          </cell>
          <cell r="D14" t="str">
            <v>TJ+DDM Náměšť n/Oslavou</v>
          </cell>
          <cell r="E14">
            <v>0</v>
          </cell>
          <cell r="H14">
            <v>0</v>
          </cell>
          <cell r="K14">
            <v>25</v>
          </cell>
          <cell r="N14">
            <v>27</v>
          </cell>
          <cell r="Q14">
            <v>0</v>
          </cell>
          <cell r="T14">
            <v>0</v>
          </cell>
          <cell r="W14">
            <v>0</v>
          </cell>
          <cell r="Z14">
            <v>0</v>
          </cell>
          <cell r="AC14">
            <v>0</v>
          </cell>
          <cell r="AF14">
            <v>0</v>
          </cell>
          <cell r="AI14">
            <v>52</v>
          </cell>
          <cell r="AJ14" t="str">
            <v/>
          </cell>
        </row>
        <row r="15">
          <cell r="B15" t="str">
            <v>Jednota Jakub</v>
          </cell>
          <cell r="C15">
            <v>1000</v>
          </cell>
          <cell r="D15" t="str">
            <v>TJ Jiskra Havlíčkův Brod</v>
          </cell>
          <cell r="E15">
            <v>0</v>
          </cell>
          <cell r="H15">
            <v>0</v>
          </cell>
          <cell r="K15">
            <v>0</v>
          </cell>
          <cell r="N15">
            <v>0</v>
          </cell>
          <cell r="Q15">
            <v>24</v>
          </cell>
          <cell r="T15">
            <v>26</v>
          </cell>
          <cell r="W15">
            <v>0</v>
          </cell>
          <cell r="Z15">
            <v>0</v>
          </cell>
          <cell r="AC15">
            <v>0</v>
          </cell>
          <cell r="AF15">
            <v>0</v>
          </cell>
          <cell r="AI15">
            <v>50</v>
          </cell>
          <cell r="AJ15" t="str">
            <v/>
          </cell>
        </row>
        <row r="16">
          <cell r="B16" t="str">
            <v>Trong Lap Vo</v>
          </cell>
          <cell r="C16">
            <v>1000</v>
          </cell>
          <cell r="D16" t="str">
            <v>Active Žďár nad Sázavou</v>
          </cell>
          <cell r="E16">
            <v>0</v>
          </cell>
          <cell r="H16">
            <v>29</v>
          </cell>
          <cell r="K16">
            <v>0</v>
          </cell>
          <cell r="N16">
            <v>0</v>
          </cell>
          <cell r="Q16">
            <v>0</v>
          </cell>
          <cell r="T16">
            <v>0</v>
          </cell>
          <cell r="W16">
            <v>0</v>
          </cell>
          <cell r="Z16">
            <v>0</v>
          </cell>
          <cell r="AC16">
            <v>0</v>
          </cell>
          <cell r="AF16">
            <v>0</v>
          </cell>
          <cell r="AI16">
            <v>29</v>
          </cell>
          <cell r="AJ16" t="str">
            <v/>
          </cell>
        </row>
        <row r="17">
          <cell r="B17" t="str">
            <v>Vacek Filip</v>
          </cell>
          <cell r="C17">
            <v>1000</v>
          </cell>
          <cell r="D17" t="str">
            <v>ZŠ Kollárova Jihlava</v>
          </cell>
          <cell r="E17">
            <v>28</v>
          </cell>
          <cell r="H17">
            <v>0</v>
          </cell>
          <cell r="K17">
            <v>0</v>
          </cell>
          <cell r="N17">
            <v>0</v>
          </cell>
          <cell r="Q17">
            <v>0</v>
          </cell>
          <cell r="T17">
            <v>0</v>
          </cell>
          <cell r="W17">
            <v>0</v>
          </cell>
          <cell r="Z17">
            <v>0</v>
          </cell>
          <cell r="AC17">
            <v>0</v>
          </cell>
          <cell r="AF17">
            <v>0</v>
          </cell>
          <cell r="AI17">
            <v>28</v>
          </cell>
          <cell r="AJ17" t="str">
            <v/>
          </cell>
        </row>
        <row r="18">
          <cell r="B18" t="str">
            <v>Blaise Petr</v>
          </cell>
          <cell r="C18">
            <v>1000</v>
          </cell>
          <cell r="D18" t="str">
            <v>ŠK Caissa Třebíč z.s.</v>
          </cell>
          <cell r="E18">
            <v>0</v>
          </cell>
          <cell r="H18">
            <v>0</v>
          </cell>
          <cell r="K18">
            <v>28</v>
          </cell>
          <cell r="N18">
            <v>0</v>
          </cell>
          <cell r="Q18">
            <v>0</v>
          </cell>
          <cell r="T18">
            <v>0</v>
          </cell>
          <cell r="W18">
            <v>0</v>
          </cell>
          <cell r="Z18">
            <v>0</v>
          </cell>
          <cell r="AC18">
            <v>0</v>
          </cell>
          <cell r="AF18">
            <v>0</v>
          </cell>
          <cell r="AI18">
            <v>28</v>
          </cell>
          <cell r="AJ18" t="str">
            <v/>
          </cell>
        </row>
        <row r="19">
          <cell r="B19" t="str">
            <v>Rataj Marek</v>
          </cell>
          <cell r="C19">
            <v>1000</v>
          </cell>
          <cell r="D19" t="str">
            <v>ZŠ a MŠ Wolkerova Havl. Brod</v>
          </cell>
          <cell r="E19">
            <v>0</v>
          </cell>
          <cell r="H19">
            <v>0</v>
          </cell>
          <cell r="K19">
            <v>0</v>
          </cell>
          <cell r="N19">
            <v>0</v>
          </cell>
          <cell r="Q19">
            <v>0</v>
          </cell>
          <cell r="T19">
            <v>27</v>
          </cell>
          <cell r="W19">
            <v>0</v>
          </cell>
          <cell r="Z19">
            <v>0</v>
          </cell>
          <cell r="AC19">
            <v>0</v>
          </cell>
          <cell r="AF19">
            <v>0</v>
          </cell>
          <cell r="AI19">
            <v>27</v>
          </cell>
          <cell r="AJ19" t="str">
            <v/>
          </cell>
        </row>
        <row r="20">
          <cell r="B20" t="str">
            <v>Příhoda Martin</v>
          </cell>
          <cell r="C20">
            <v>1000</v>
          </cell>
          <cell r="D20" t="str">
            <v>ZŠ Hálkova Humpolec</v>
          </cell>
          <cell r="E20">
            <v>0</v>
          </cell>
          <cell r="H20">
            <v>0</v>
          </cell>
          <cell r="K20">
            <v>0</v>
          </cell>
          <cell r="N20">
            <v>0</v>
          </cell>
          <cell r="Q20">
            <v>27</v>
          </cell>
          <cell r="T20">
            <v>0</v>
          </cell>
          <cell r="W20">
            <v>0</v>
          </cell>
          <cell r="Z20">
            <v>0</v>
          </cell>
          <cell r="AC20">
            <v>0</v>
          </cell>
          <cell r="AF20">
            <v>0</v>
          </cell>
          <cell r="AI20">
            <v>27</v>
          </cell>
          <cell r="AJ20" t="str">
            <v/>
          </cell>
        </row>
        <row r="21">
          <cell r="B21" t="str">
            <v>Morávek Ondřej</v>
          </cell>
          <cell r="C21">
            <v>1000</v>
          </cell>
          <cell r="D21" t="str">
            <v>DDM Jihlava</v>
          </cell>
          <cell r="E21">
            <v>27</v>
          </cell>
          <cell r="H21">
            <v>0</v>
          </cell>
          <cell r="K21">
            <v>0</v>
          </cell>
          <cell r="N21">
            <v>0</v>
          </cell>
          <cell r="Q21">
            <v>0</v>
          </cell>
          <cell r="T21">
            <v>0</v>
          </cell>
          <cell r="W21">
            <v>0</v>
          </cell>
          <cell r="Z21">
            <v>0</v>
          </cell>
          <cell r="AC21">
            <v>0</v>
          </cell>
          <cell r="AF21">
            <v>0</v>
          </cell>
          <cell r="AI21">
            <v>27</v>
          </cell>
          <cell r="AJ21" t="str">
            <v/>
          </cell>
        </row>
        <row r="22">
          <cell r="B22" t="str">
            <v>Liml Jakub</v>
          </cell>
          <cell r="C22">
            <v>1000</v>
          </cell>
          <cell r="D22" t="str">
            <v>Active Žďár nad Sázavou</v>
          </cell>
          <cell r="E22">
            <v>0</v>
          </cell>
          <cell r="H22">
            <v>26</v>
          </cell>
          <cell r="K22">
            <v>0</v>
          </cell>
          <cell r="N22">
            <v>0</v>
          </cell>
          <cell r="Q22">
            <v>0</v>
          </cell>
          <cell r="T22">
            <v>0</v>
          </cell>
          <cell r="W22">
            <v>0</v>
          </cell>
          <cell r="Z22">
            <v>0</v>
          </cell>
          <cell r="AC22">
            <v>0</v>
          </cell>
          <cell r="AF22">
            <v>0</v>
          </cell>
          <cell r="AI22">
            <v>26</v>
          </cell>
          <cell r="AJ22" t="str">
            <v/>
          </cell>
        </row>
        <row r="23">
          <cell r="B23" t="str">
            <v>Brychta Adam</v>
          </cell>
          <cell r="C23">
            <v>1000</v>
          </cell>
          <cell r="D23" t="str">
            <v>DDM Telč</v>
          </cell>
          <cell r="E23">
            <v>0</v>
          </cell>
          <cell r="H23">
            <v>0</v>
          </cell>
          <cell r="K23">
            <v>0</v>
          </cell>
          <cell r="N23">
            <v>0</v>
          </cell>
          <cell r="Q23">
            <v>26</v>
          </cell>
          <cell r="T23">
            <v>0</v>
          </cell>
          <cell r="W23">
            <v>0</v>
          </cell>
          <cell r="Z23">
            <v>0</v>
          </cell>
          <cell r="AC23">
            <v>0</v>
          </cell>
          <cell r="AF23">
            <v>0</v>
          </cell>
          <cell r="AI23">
            <v>26</v>
          </cell>
          <cell r="AJ23" t="str">
            <v/>
          </cell>
        </row>
        <row r="24">
          <cell r="B24" t="str">
            <v>Putík Kryštof</v>
          </cell>
          <cell r="C24">
            <v>1000</v>
          </cell>
          <cell r="D24" t="str">
            <v>ZŠ O. Březiny Jihlava</v>
          </cell>
          <cell r="E24">
            <v>25</v>
          </cell>
          <cell r="H24">
            <v>0</v>
          </cell>
          <cell r="K24">
            <v>0</v>
          </cell>
          <cell r="N24">
            <v>0</v>
          </cell>
          <cell r="Q24">
            <v>0</v>
          </cell>
          <cell r="T24">
            <v>0</v>
          </cell>
          <cell r="W24">
            <v>0</v>
          </cell>
          <cell r="Z24">
            <v>0</v>
          </cell>
          <cell r="AC24">
            <v>0</v>
          </cell>
          <cell r="AF24">
            <v>0</v>
          </cell>
          <cell r="AI24">
            <v>25</v>
          </cell>
          <cell r="AJ24" t="str">
            <v/>
          </cell>
        </row>
        <row r="25">
          <cell r="B25" t="str">
            <v>Kopáč Dominik</v>
          </cell>
          <cell r="C25">
            <v>1000</v>
          </cell>
          <cell r="D25" t="str">
            <v>ZŠ Hálkova Humpolec</v>
          </cell>
          <cell r="E25">
            <v>0</v>
          </cell>
          <cell r="H25">
            <v>0</v>
          </cell>
          <cell r="K25">
            <v>0</v>
          </cell>
          <cell r="N25">
            <v>0</v>
          </cell>
          <cell r="Q25">
            <v>25</v>
          </cell>
          <cell r="T25">
            <v>0</v>
          </cell>
          <cell r="W25">
            <v>0</v>
          </cell>
          <cell r="Z25">
            <v>0</v>
          </cell>
          <cell r="AC25">
            <v>0</v>
          </cell>
          <cell r="AF25">
            <v>0</v>
          </cell>
          <cell r="AI25">
            <v>25</v>
          </cell>
          <cell r="AJ25" t="str">
            <v/>
          </cell>
        </row>
        <row r="26">
          <cell r="B26" t="str">
            <v>Jaroš Lukáš</v>
          </cell>
          <cell r="C26">
            <v>1000</v>
          </cell>
          <cell r="D26" t="str">
            <v>ZŠ Hálkova Humpolec</v>
          </cell>
          <cell r="E26">
            <v>0</v>
          </cell>
          <cell r="H26">
            <v>0</v>
          </cell>
          <cell r="K26">
            <v>0</v>
          </cell>
          <cell r="N26">
            <v>0</v>
          </cell>
          <cell r="Q26">
            <v>23</v>
          </cell>
          <cell r="T26">
            <v>0</v>
          </cell>
          <cell r="W26">
            <v>0</v>
          </cell>
          <cell r="Z26">
            <v>0</v>
          </cell>
          <cell r="AC26">
            <v>0</v>
          </cell>
          <cell r="AF26">
            <v>0</v>
          </cell>
          <cell r="AI26">
            <v>23</v>
          </cell>
          <cell r="AJ26" t="str">
            <v/>
          </cell>
        </row>
        <row r="27">
          <cell r="B27" t="str">
            <v>Solnář Tobiáš</v>
          </cell>
          <cell r="C27">
            <v>1000</v>
          </cell>
          <cell r="D27" t="str">
            <v>ZŠ Hálkova Humpolec</v>
          </cell>
          <cell r="E27">
            <v>0</v>
          </cell>
          <cell r="H27">
            <v>0</v>
          </cell>
          <cell r="K27">
            <v>0</v>
          </cell>
          <cell r="N27">
            <v>0</v>
          </cell>
          <cell r="Q27">
            <v>22</v>
          </cell>
          <cell r="T27">
            <v>0</v>
          </cell>
          <cell r="W27">
            <v>0</v>
          </cell>
          <cell r="Z27">
            <v>0</v>
          </cell>
          <cell r="AC27">
            <v>0</v>
          </cell>
          <cell r="AF27">
            <v>0</v>
          </cell>
          <cell r="AI27">
            <v>22</v>
          </cell>
          <cell r="AJ27" t="str">
            <v/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H28">
            <v>0</v>
          </cell>
          <cell r="K28">
            <v>0</v>
          </cell>
          <cell r="N28">
            <v>0</v>
          </cell>
          <cell r="Q28">
            <v>0</v>
          </cell>
          <cell r="T28">
            <v>0</v>
          </cell>
          <cell r="W28">
            <v>0</v>
          </cell>
          <cell r="Z28">
            <v>0</v>
          </cell>
          <cell r="AC28">
            <v>0</v>
          </cell>
          <cell r="AF28">
            <v>0</v>
          </cell>
          <cell r="AI28">
            <v>0</v>
          </cell>
          <cell r="AJ28" t="str">
            <v/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H29">
            <v>0</v>
          </cell>
          <cell r="K29">
            <v>0</v>
          </cell>
          <cell r="N29">
            <v>0</v>
          </cell>
          <cell r="Q29">
            <v>0</v>
          </cell>
          <cell r="T29">
            <v>0</v>
          </cell>
          <cell r="W29">
            <v>0</v>
          </cell>
          <cell r="Z29">
            <v>0</v>
          </cell>
          <cell r="AC29">
            <v>0</v>
          </cell>
          <cell r="AF29">
            <v>0</v>
          </cell>
          <cell r="AI29">
            <v>0</v>
          </cell>
          <cell r="AJ29" t="str">
            <v/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H30">
            <v>0</v>
          </cell>
          <cell r="K30">
            <v>0</v>
          </cell>
          <cell r="N30">
            <v>0</v>
          </cell>
          <cell r="Q30">
            <v>0</v>
          </cell>
          <cell r="T30">
            <v>0</v>
          </cell>
          <cell r="W30">
            <v>0</v>
          </cell>
          <cell r="Z30">
            <v>0</v>
          </cell>
          <cell r="AC30">
            <v>0</v>
          </cell>
          <cell r="AF30">
            <v>0</v>
          </cell>
          <cell r="AI30">
            <v>0</v>
          </cell>
          <cell r="AJ30" t="str">
            <v/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H31">
            <v>0</v>
          </cell>
          <cell r="K31">
            <v>0</v>
          </cell>
          <cell r="N31">
            <v>0</v>
          </cell>
          <cell r="Q31">
            <v>0</v>
          </cell>
          <cell r="T31">
            <v>0</v>
          </cell>
          <cell r="W31">
            <v>0</v>
          </cell>
          <cell r="Z31">
            <v>0</v>
          </cell>
          <cell r="AC31">
            <v>0</v>
          </cell>
          <cell r="AF31">
            <v>0</v>
          </cell>
          <cell r="AI31">
            <v>0</v>
          </cell>
          <cell r="AJ31" t="str">
            <v/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H32">
            <v>0</v>
          </cell>
          <cell r="K32">
            <v>0</v>
          </cell>
          <cell r="N32">
            <v>0</v>
          </cell>
          <cell r="Q32">
            <v>0</v>
          </cell>
          <cell r="T32">
            <v>0</v>
          </cell>
          <cell r="W32">
            <v>0</v>
          </cell>
          <cell r="Z32">
            <v>0</v>
          </cell>
          <cell r="AC32">
            <v>0</v>
          </cell>
          <cell r="AF32">
            <v>0</v>
          </cell>
          <cell r="AI32">
            <v>0</v>
          </cell>
          <cell r="AJ32" t="str">
            <v/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H33">
            <v>0</v>
          </cell>
          <cell r="K33">
            <v>0</v>
          </cell>
          <cell r="N33">
            <v>0</v>
          </cell>
          <cell r="Q33">
            <v>0</v>
          </cell>
          <cell r="T33">
            <v>0</v>
          </cell>
          <cell r="W33">
            <v>0</v>
          </cell>
          <cell r="Z33">
            <v>0</v>
          </cell>
          <cell r="AC33">
            <v>0</v>
          </cell>
          <cell r="AF33">
            <v>0</v>
          </cell>
          <cell r="AI33">
            <v>0</v>
          </cell>
          <cell r="AJ33" t="str">
            <v/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H34">
            <v>0</v>
          </cell>
          <cell r="K34">
            <v>0</v>
          </cell>
          <cell r="N34">
            <v>0</v>
          </cell>
          <cell r="Q34">
            <v>0</v>
          </cell>
          <cell r="T34">
            <v>0</v>
          </cell>
          <cell r="W34">
            <v>0</v>
          </cell>
          <cell r="Z34">
            <v>0</v>
          </cell>
          <cell r="AC34">
            <v>0</v>
          </cell>
          <cell r="AF34">
            <v>0</v>
          </cell>
          <cell r="AI34">
            <v>0</v>
          </cell>
          <cell r="AJ34" t="str">
            <v/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H35">
            <v>0</v>
          </cell>
          <cell r="K35">
            <v>0</v>
          </cell>
          <cell r="N35">
            <v>0</v>
          </cell>
          <cell r="Q35">
            <v>0</v>
          </cell>
          <cell r="T35">
            <v>0</v>
          </cell>
          <cell r="W35">
            <v>0</v>
          </cell>
          <cell r="Z35">
            <v>0</v>
          </cell>
          <cell r="AC35">
            <v>0</v>
          </cell>
          <cell r="AF35">
            <v>0</v>
          </cell>
          <cell r="AI35">
            <v>0</v>
          </cell>
          <cell r="AJ35" t="str">
            <v/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  <cell r="T36">
            <v>0</v>
          </cell>
          <cell r="W36">
            <v>0</v>
          </cell>
          <cell r="Z36">
            <v>0</v>
          </cell>
          <cell r="AC36">
            <v>0</v>
          </cell>
          <cell r="AF36">
            <v>0</v>
          </cell>
          <cell r="AI36">
            <v>0</v>
          </cell>
          <cell r="AJ36" t="str">
            <v/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H37">
            <v>0</v>
          </cell>
          <cell r="K37">
            <v>0</v>
          </cell>
          <cell r="N37">
            <v>0</v>
          </cell>
          <cell r="Q37">
            <v>0</v>
          </cell>
          <cell r="T37">
            <v>0</v>
          </cell>
          <cell r="W37">
            <v>0</v>
          </cell>
          <cell r="Z37">
            <v>0</v>
          </cell>
          <cell r="AC37">
            <v>0</v>
          </cell>
          <cell r="AF37">
            <v>0</v>
          </cell>
          <cell r="AI37">
            <v>0</v>
          </cell>
          <cell r="AJ37" t="str">
            <v/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H38">
            <v>0</v>
          </cell>
          <cell r="K38">
            <v>0</v>
          </cell>
          <cell r="N38">
            <v>0</v>
          </cell>
          <cell r="Q38">
            <v>0</v>
          </cell>
          <cell r="T38">
            <v>0</v>
          </cell>
          <cell r="W38">
            <v>0</v>
          </cell>
          <cell r="Z38">
            <v>0</v>
          </cell>
          <cell r="AC38">
            <v>0</v>
          </cell>
          <cell r="AF38">
            <v>0</v>
          </cell>
          <cell r="AI38">
            <v>0</v>
          </cell>
          <cell r="AJ38" t="str">
            <v/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H39">
            <v>0</v>
          </cell>
          <cell r="K39">
            <v>0</v>
          </cell>
          <cell r="N39">
            <v>0</v>
          </cell>
          <cell r="Q39">
            <v>0</v>
          </cell>
          <cell r="T39">
            <v>0</v>
          </cell>
          <cell r="W39">
            <v>0</v>
          </cell>
          <cell r="Z39">
            <v>0</v>
          </cell>
          <cell r="AC39">
            <v>0</v>
          </cell>
          <cell r="AF39">
            <v>0</v>
          </cell>
          <cell r="AI39">
            <v>0</v>
          </cell>
          <cell r="AJ39" t="str">
            <v/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H40">
            <v>0</v>
          </cell>
          <cell r="K40">
            <v>0</v>
          </cell>
          <cell r="N40">
            <v>0</v>
          </cell>
          <cell r="Q40">
            <v>0</v>
          </cell>
          <cell r="T40">
            <v>0</v>
          </cell>
          <cell r="W40">
            <v>0</v>
          </cell>
          <cell r="Z40">
            <v>0</v>
          </cell>
          <cell r="AC40">
            <v>0</v>
          </cell>
          <cell r="AF40">
            <v>0</v>
          </cell>
          <cell r="AI40">
            <v>0</v>
          </cell>
          <cell r="AJ40" t="str">
            <v/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H41">
            <v>0</v>
          </cell>
          <cell r="K41">
            <v>0</v>
          </cell>
          <cell r="N41">
            <v>0</v>
          </cell>
          <cell r="Q41">
            <v>0</v>
          </cell>
          <cell r="T41">
            <v>0</v>
          </cell>
          <cell r="W41">
            <v>0</v>
          </cell>
          <cell r="Z41">
            <v>0</v>
          </cell>
          <cell r="AC41">
            <v>0</v>
          </cell>
          <cell r="AF41">
            <v>0</v>
          </cell>
          <cell r="AI41">
            <v>0</v>
          </cell>
          <cell r="AJ41" t="str">
            <v/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H42">
            <v>0</v>
          </cell>
          <cell r="K42">
            <v>0</v>
          </cell>
          <cell r="N42">
            <v>0</v>
          </cell>
          <cell r="Q42">
            <v>0</v>
          </cell>
          <cell r="T42">
            <v>0</v>
          </cell>
          <cell r="W42">
            <v>0</v>
          </cell>
          <cell r="Z42">
            <v>0</v>
          </cell>
          <cell r="AC42">
            <v>0</v>
          </cell>
          <cell r="AF42">
            <v>0</v>
          </cell>
          <cell r="AI42">
            <v>0</v>
          </cell>
          <cell r="AJ42" t="str">
            <v/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H43">
            <v>0</v>
          </cell>
          <cell r="K43">
            <v>0</v>
          </cell>
          <cell r="N43">
            <v>0</v>
          </cell>
          <cell r="Q43">
            <v>0</v>
          </cell>
          <cell r="T43">
            <v>0</v>
          </cell>
          <cell r="W43">
            <v>0</v>
          </cell>
          <cell r="Z43">
            <v>0</v>
          </cell>
          <cell r="AC43">
            <v>0</v>
          </cell>
          <cell r="AF43">
            <v>0</v>
          </cell>
          <cell r="AI43">
            <v>0</v>
          </cell>
          <cell r="AJ43" t="str">
            <v/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H44">
            <v>0</v>
          </cell>
          <cell r="K44">
            <v>0</v>
          </cell>
          <cell r="N44">
            <v>0</v>
          </cell>
          <cell r="Q44">
            <v>0</v>
          </cell>
          <cell r="T44">
            <v>0</v>
          </cell>
          <cell r="W44">
            <v>0</v>
          </cell>
          <cell r="Z44">
            <v>0</v>
          </cell>
          <cell r="AC44">
            <v>0</v>
          </cell>
          <cell r="AF44">
            <v>0</v>
          </cell>
          <cell r="AI44">
            <v>0</v>
          </cell>
          <cell r="AJ44" t="str">
            <v/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H45">
            <v>0</v>
          </cell>
          <cell r="K45">
            <v>0</v>
          </cell>
          <cell r="N45">
            <v>0</v>
          </cell>
          <cell r="Q45">
            <v>0</v>
          </cell>
          <cell r="T45">
            <v>0</v>
          </cell>
          <cell r="W45">
            <v>0</v>
          </cell>
          <cell r="Z45">
            <v>0</v>
          </cell>
          <cell r="AC45">
            <v>0</v>
          </cell>
          <cell r="AF45">
            <v>0</v>
          </cell>
          <cell r="AI45">
            <v>0</v>
          </cell>
          <cell r="AJ45" t="str">
            <v/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H46">
            <v>0</v>
          </cell>
          <cell r="K46">
            <v>0</v>
          </cell>
          <cell r="N46">
            <v>0</v>
          </cell>
          <cell r="Q46">
            <v>0</v>
          </cell>
          <cell r="T46">
            <v>0</v>
          </cell>
          <cell r="W46">
            <v>0</v>
          </cell>
          <cell r="Z46">
            <v>0</v>
          </cell>
          <cell r="AC46">
            <v>0</v>
          </cell>
          <cell r="AF46">
            <v>0</v>
          </cell>
          <cell r="AI46">
            <v>0</v>
          </cell>
          <cell r="AJ46" t="str">
            <v/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H47">
            <v>0</v>
          </cell>
          <cell r="K47">
            <v>0</v>
          </cell>
          <cell r="N47">
            <v>0</v>
          </cell>
          <cell r="Q47">
            <v>0</v>
          </cell>
          <cell r="T47">
            <v>0</v>
          </cell>
          <cell r="W47">
            <v>0</v>
          </cell>
          <cell r="Z47">
            <v>0</v>
          </cell>
          <cell r="AC47">
            <v>0</v>
          </cell>
          <cell r="AF47">
            <v>0</v>
          </cell>
          <cell r="AI47">
            <v>0</v>
          </cell>
          <cell r="AJ47" t="str">
            <v/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H48">
            <v>0</v>
          </cell>
          <cell r="K48">
            <v>0</v>
          </cell>
          <cell r="N48">
            <v>0</v>
          </cell>
          <cell r="Q48">
            <v>0</v>
          </cell>
          <cell r="T48">
            <v>0</v>
          </cell>
          <cell r="W48">
            <v>0</v>
          </cell>
          <cell r="Z48">
            <v>0</v>
          </cell>
          <cell r="AC48">
            <v>0</v>
          </cell>
          <cell r="AF48">
            <v>0</v>
          </cell>
          <cell r="AI48">
            <v>0</v>
          </cell>
          <cell r="AJ48" t="str">
            <v/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H49">
            <v>0</v>
          </cell>
          <cell r="K49">
            <v>0</v>
          </cell>
          <cell r="N49">
            <v>0</v>
          </cell>
          <cell r="Q49">
            <v>0</v>
          </cell>
          <cell r="T49">
            <v>0</v>
          </cell>
          <cell r="W49">
            <v>0</v>
          </cell>
          <cell r="Z49">
            <v>0</v>
          </cell>
          <cell r="AC49">
            <v>0</v>
          </cell>
          <cell r="AF49">
            <v>0</v>
          </cell>
          <cell r="AI49">
            <v>0</v>
          </cell>
          <cell r="AJ49" t="str">
            <v/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H50">
            <v>0</v>
          </cell>
          <cell r="K50">
            <v>0</v>
          </cell>
          <cell r="N50">
            <v>0</v>
          </cell>
          <cell r="Q50">
            <v>0</v>
          </cell>
          <cell r="T50">
            <v>0</v>
          </cell>
          <cell r="W50">
            <v>0</v>
          </cell>
          <cell r="Z50">
            <v>0</v>
          </cell>
          <cell r="AC50">
            <v>0</v>
          </cell>
          <cell r="AF50">
            <v>0</v>
          </cell>
          <cell r="AI50">
            <v>0</v>
          </cell>
          <cell r="AJ50" t="str">
            <v/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H51">
            <v>0</v>
          </cell>
          <cell r="K51">
            <v>0</v>
          </cell>
          <cell r="N51">
            <v>0</v>
          </cell>
          <cell r="Q51">
            <v>0</v>
          </cell>
          <cell r="T51">
            <v>0</v>
          </cell>
          <cell r="W51">
            <v>0</v>
          </cell>
          <cell r="Z51">
            <v>0</v>
          </cell>
          <cell r="AC51">
            <v>0</v>
          </cell>
          <cell r="AF51">
            <v>0</v>
          </cell>
          <cell r="AI51">
            <v>0</v>
          </cell>
          <cell r="AJ51" t="str">
            <v/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H52">
            <v>0</v>
          </cell>
          <cell r="K52">
            <v>0</v>
          </cell>
          <cell r="N52">
            <v>0</v>
          </cell>
          <cell r="Q52">
            <v>0</v>
          </cell>
          <cell r="T52">
            <v>0</v>
          </cell>
          <cell r="W52">
            <v>0</v>
          </cell>
          <cell r="Z52">
            <v>0</v>
          </cell>
          <cell r="AC52">
            <v>0</v>
          </cell>
          <cell r="AF52">
            <v>0</v>
          </cell>
          <cell r="AI52">
            <v>0</v>
          </cell>
          <cell r="AJ52" t="str">
            <v/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9</v>
          </cell>
          <cell r="H53">
            <v>9</v>
          </cell>
          <cell r="K53">
            <v>9</v>
          </cell>
          <cell r="N53">
            <v>7</v>
          </cell>
          <cell r="Q53">
            <v>12</v>
          </cell>
          <cell r="T53">
            <v>8</v>
          </cell>
          <cell r="W53">
            <v>0</v>
          </cell>
          <cell r="Z53">
            <v>0</v>
          </cell>
          <cell r="AC53">
            <v>0</v>
          </cell>
          <cell r="AF53">
            <v>0</v>
          </cell>
          <cell r="AI53">
            <v>54</v>
          </cell>
          <cell r="AJ53" t="str">
            <v/>
          </cell>
        </row>
        <row r="54">
          <cell r="B54" t="str">
            <v>kategorie H10</v>
          </cell>
          <cell r="C54">
            <v>0</v>
          </cell>
          <cell r="D54">
            <v>0</v>
          </cell>
          <cell r="E54">
            <v>0</v>
          </cell>
          <cell r="H54">
            <v>0</v>
          </cell>
          <cell r="K54">
            <v>0</v>
          </cell>
          <cell r="N54" t="str">
            <v>Turnaje</v>
          </cell>
          <cell r="Q54">
            <v>0</v>
          </cell>
          <cell r="T54" t="str">
            <v>B-body v turnaji  V-počet vítězství</v>
          </cell>
          <cell r="W54">
            <v>0</v>
          </cell>
          <cell r="Z54">
            <v>0</v>
          </cell>
          <cell r="AC54">
            <v>0</v>
          </cell>
          <cell r="AF54">
            <v>0</v>
          </cell>
          <cell r="AI54">
            <v>0</v>
          </cell>
          <cell r="AJ54" t="str">
            <v/>
          </cell>
        </row>
        <row r="55">
          <cell r="B55" t="str">
            <v>jméno</v>
          </cell>
          <cell r="C55" t="str">
            <v>ELO</v>
          </cell>
          <cell r="D55" t="str">
            <v>oddíl</v>
          </cell>
          <cell r="E55" t="str">
            <v>1.</v>
          </cell>
          <cell r="H55" t="str">
            <v>2.</v>
          </cell>
          <cell r="K55" t="str">
            <v>3.</v>
          </cell>
          <cell r="N55" t="str">
            <v>4.</v>
          </cell>
          <cell r="Q55" t="str">
            <v>5.</v>
          </cell>
          <cell r="T55" t="str">
            <v>6.</v>
          </cell>
          <cell r="W55" t="str">
            <v>7.</v>
          </cell>
          <cell r="Z55" t="str">
            <v>8.</v>
          </cell>
          <cell r="AC55" t="str">
            <v>9.</v>
          </cell>
          <cell r="AF55" t="str">
            <v>10.</v>
          </cell>
          <cell r="AI55" t="e">
            <v>#NUM!</v>
          </cell>
          <cell r="AJ55" t="e">
            <v>#NUM!</v>
          </cell>
        </row>
        <row r="56">
          <cell r="B56" t="str">
            <v>Kovařík Vít</v>
          </cell>
          <cell r="C56">
            <v>1155</v>
          </cell>
          <cell r="D56" t="str">
            <v>Gambit Jihlava</v>
          </cell>
          <cell r="E56">
            <v>35</v>
          </cell>
          <cell r="H56">
            <v>35</v>
          </cell>
          <cell r="K56">
            <v>40</v>
          </cell>
          <cell r="N56">
            <v>40</v>
          </cell>
          <cell r="Q56">
            <v>35</v>
          </cell>
          <cell r="T56">
            <v>28</v>
          </cell>
          <cell r="W56">
            <v>0</v>
          </cell>
          <cell r="Z56">
            <v>0</v>
          </cell>
          <cell r="AC56">
            <v>0</v>
          </cell>
          <cell r="AF56">
            <v>0</v>
          </cell>
          <cell r="AI56">
            <v>213</v>
          </cell>
          <cell r="AJ56" t="str">
            <v/>
          </cell>
        </row>
        <row r="57">
          <cell r="B57" t="str">
            <v>Zezula Matěj</v>
          </cell>
          <cell r="C57">
            <v>1115</v>
          </cell>
          <cell r="D57" t="str">
            <v>TJ+DDM Náměšť n/Oslavou</v>
          </cell>
          <cell r="E57">
            <v>32</v>
          </cell>
          <cell r="H57">
            <v>27</v>
          </cell>
          <cell r="K57">
            <v>23</v>
          </cell>
          <cell r="N57">
            <v>32</v>
          </cell>
          <cell r="Q57">
            <v>26</v>
          </cell>
          <cell r="T57">
            <v>35</v>
          </cell>
          <cell r="W57">
            <v>0</v>
          </cell>
          <cell r="Z57">
            <v>0</v>
          </cell>
          <cell r="AC57">
            <v>0</v>
          </cell>
          <cell r="AF57">
            <v>0</v>
          </cell>
          <cell r="AI57">
            <v>175</v>
          </cell>
          <cell r="AJ57" t="str">
            <v/>
          </cell>
        </row>
        <row r="58">
          <cell r="B58" t="str">
            <v>Vondra Filip</v>
          </cell>
          <cell r="C58">
            <v>1164</v>
          </cell>
          <cell r="D58" t="str">
            <v>Gambit Jihlava</v>
          </cell>
          <cell r="E58">
            <v>30</v>
          </cell>
          <cell r="H58">
            <v>0</v>
          </cell>
          <cell r="K58">
            <v>35</v>
          </cell>
          <cell r="N58">
            <v>30</v>
          </cell>
          <cell r="Q58">
            <v>32</v>
          </cell>
          <cell r="T58">
            <v>40</v>
          </cell>
          <cell r="W58">
            <v>0</v>
          </cell>
          <cell r="Z58">
            <v>0</v>
          </cell>
          <cell r="AC58">
            <v>0</v>
          </cell>
          <cell r="AF58">
            <v>0</v>
          </cell>
          <cell r="AI58">
            <v>167</v>
          </cell>
          <cell r="AJ58" t="str">
            <v/>
          </cell>
        </row>
        <row r="59">
          <cell r="B59" t="str">
            <v>Stejskal Jakub</v>
          </cell>
          <cell r="C59">
            <v>1148</v>
          </cell>
          <cell r="D59" t="str">
            <v>Gambit Jihlava</v>
          </cell>
          <cell r="E59">
            <v>27</v>
          </cell>
          <cell r="H59">
            <v>32</v>
          </cell>
          <cell r="K59">
            <v>0</v>
          </cell>
          <cell r="N59">
            <v>35</v>
          </cell>
          <cell r="Q59">
            <v>40</v>
          </cell>
          <cell r="T59">
            <v>29</v>
          </cell>
          <cell r="W59">
            <v>0</v>
          </cell>
          <cell r="Z59">
            <v>0</v>
          </cell>
          <cell r="AC59">
            <v>0</v>
          </cell>
          <cell r="AF59">
            <v>0</v>
          </cell>
          <cell r="AI59">
            <v>163</v>
          </cell>
          <cell r="AJ59" t="str">
            <v/>
          </cell>
        </row>
        <row r="60">
          <cell r="B60" t="str">
            <v>Čech Zbyněk</v>
          </cell>
          <cell r="C60">
            <v>1063</v>
          </cell>
          <cell r="D60" t="str">
            <v>Šachový klub Světlá nad Sázavou</v>
          </cell>
          <cell r="E60">
            <v>40</v>
          </cell>
          <cell r="H60">
            <v>28</v>
          </cell>
          <cell r="K60">
            <v>25</v>
          </cell>
          <cell r="N60">
            <v>0</v>
          </cell>
          <cell r="Q60">
            <v>29</v>
          </cell>
          <cell r="T60">
            <v>27</v>
          </cell>
          <cell r="W60">
            <v>0</v>
          </cell>
          <cell r="Z60">
            <v>0</v>
          </cell>
          <cell r="AC60">
            <v>0</v>
          </cell>
          <cell r="AF60">
            <v>0</v>
          </cell>
          <cell r="AI60">
            <v>149</v>
          </cell>
          <cell r="AJ60" t="str">
            <v/>
          </cell>
        </row>
        <row r="61">
          <cell r="B61" t="str">
            <v>Satrapa Janek</v>
          </cell>
          <cell r="C61">
            <v>1042</v>
          </cell>
          <cell r="D61" t="str">
            <v>TJ Jiskra Havlíčkův Brod</v>
          </cell>
          <cell r="E61">
            <v>14</v>
          </cell>
          <cell r="H61">
            <v>23</v>
          </cell>
          <cell r="K61">
            <v>28</v>
          </cell>
          <cell r="N61">
            <v>28</v>
          </cell>
          <cell r="Q61">
            <v>21</v>
          </cell>
          <cell r="T61">
            <v>32</v>
          </cell>
          <cell r="W61">
            <v>0</v>
          </cell>
          <cell r="Z61">
            <v>0</v>
          </cell>
          <cell r="AC61">
            <v>0</v>
          </cell>
          <cell r="AF61">
            <v>0</v>
          </cell>
          <cell r="AI61">
            <v>146</v>
          </cell>
          <cell r="AJ61" t="str">
            <v/>
          </cell>
        </row>
        <row r="62">
          <cell r="B62" t="str">
            <v>Matejka Jakub</v>
          </cell>
          <cell r="C62">
            <v>1123</v>
          </cell>
          <cell r="D62" t="str">
            <v>TJ Spartak Pelhřimov</v>
          </cell>
          <cell r="E62">
            <v>25</v>
          </cell>
          <cell r="H62">
            <v>40</v>
          </cell>
          <cell r="K62">
            <v>0</v>
          </cell>
          <cell r="N62">
            <v>23</v>
          </cell>
          <cell r="Q62">
            <v>30</v>
          </cell>
          <cell r="T62">
            <v>23</v>
          </cell>
          <cell r="W62">
            <v>0</v>
          </cell>
          <cell r="Z62">
            <v>0</v>
          </cell>
          <cell r="AC62">
            <v>0</v>
          </cell>
          <cell r="AF62">
            <v>0</v>
          </cell>
          <cell r="AI62">
            <v>141</v>
          </cell>
          <cell r="AJ62" t="str">
            <v/>
          </cell>
        </row>
        <row r="63">
          <cell r="B63" t="str">
            <v>Zástěra Josef</v>
          </cell>
          <cell r="C63">
            <v>1000</v>
          </cell>
          <cell r="D63" t="str">
            <v>TJ Žďár nad Sázavou z.s.</v>
          </cell>
          <cell r="E63">
            <v>20</v>
          </cell>
          <cell r="H63">
            <v>21</v>
          </cell>
          <cell r="K63">
            <v>32</v>
          </cell>
          <cell r="N63">
            <v>19</v>
          </cell>
          <cell r="Q63">
            <v>23</v>
          </cell>
          <cell r="T63">
            <v>26</v>
          </cell>
          <cell r="W63">
            <v>0</v>
          </cell>
          <cell r="Z63">
            <v>0</v>
          </cell>
          <cell r="AC63">
            <v>0</v>
          </cell>
          <cell r="AF63">
            <v>0</v>
          </cell>
          <cell r="AI63">
            <v>141</v>
          </cell>
          <cell r="AJ63" t="str">
            <v/>
          </cell>
        </row>
        <row r="64">
          <cell r="B64" t="str">
            <v>Wasserbauer Kvido</v>
          </cell>
          <cell r="C64">
            <v>1073</v>
          </cell>
          <cell r="D64" t="str">
            <v>TJ Jiskra Havlíčkův Brod</v>
          </cell>
          <cell r="E64">
            <v>26</v>
          </cell>
          <cell r="H64">
            <v>24</v>
          </cell>
          <cell r="K64">
            <v>24</v>
          </cell>
          <cell r="N64">
            <v>22</v>
          </cell>
          <cell r="Q64">
            <v>20</v>
          </cell>
          <cell r="T64">
            <v>14</v>
          </cell>
          <cell r="W64">
            <v>0</v>
          </cell>
          <cell r="Z64">
            <v>0</v>
          </cell>
          <cell r="AC64">
            <v>0</v>
          </cell>
          <cell r="AF64">
            <v>0</v>
          </cell>
          <cell r="AI64">
            <v>130</v>
          </cell>
          <cell r="AJ64" t="str">
            <v/>
          </cell>
        </row>
        <row r="65">
          <cell r="B65" t="str">
            <v>Tichánek Adam</v>
          </cell>
          <cell r="C65">
            <v>1073</v>
          </cell>
          <cell r="D65" t="str">
            <v>Gambit Jihlava</v>
          </cell>
          <cell r="E65">
            <v>24</v>
          </cell>
          <cell r="H65">
            <v>26</v>
          </cell>
          <cell r="K65">
            <v>27</v>
          </cell>
          <cell r="N65">
            <v>25</v>
          </cell>
          <cell r="Q65">
            <v>0</v>
          </cell>
          <cell r="T65">
            <v>22</v>
          </cell>
          <cell r="W65">
            <v>0</v>
          </cell>
          <cell r="Z65">
            <v>0</v>
          </cell>
          <cell r="AC65">
            <v>0</v>
          </cell>
          <cell r="AF65">
            <v>0</v>
          </cell>
          <cell r="AI65">
            <v>124</v>
          </cell>
          <cell r="AJ65" t="str">
            <v/>
          </cell>
        </row>
        <row r="66">
          <cell r="B66" t="str">
            <v>Janata Adam</v>
          </cell>
          <cell r="C66">
            <v>1022</v>
          </cell>
          <cell r="D66" t="str">
            <v>Šachový klub Světlá nad Sázavou</v>
          </cell>
          <cell r="E66">
            <v>0</v>
          </cell>
          <cell r="H66">
            <v>30</v>
          </cell>
          <cell r="K66">
            <v>29</v>
          </cell>
          <cell r="N66">
            <v>0</v>
          </cell>
          <cell r="Q66">
            <v>27</v>
          </cell>
          <cell r="T66">
            <v>25</v>
          </cell>
          <cell r="W66">
            <v>0</v>
          </cell>
          <cell r="Z66">
            <v>0</v>
          </cell>
          <cell r="AC66">
            <v>0</v>
          </cell>
          <cell r="AF66">
            <v>0</v>
          </cell>
          <cell r="AI66">
            <v>111</v>
          </cell>
          <cell r="AJ66" t="str">
            <v/>
          </cell>
        </row>
        <row r="67">
          <cell r="B67" t="str">
            <v>Šorf Filip</v>
          </cell>
          <cell r="C67">
            <v>1000</v>
          </cell>
          <cell r="D67" t="str">
            <v>ŠK DDM Bystřice nad Pernštejnem</v>
          </cell>
          <cell r="E67">
            <v>0</v>
          </cell>
          <cell r="H67">
            <v>20</v>
          </cell>
          <cell r="K67">
            <v>22</v>
          </cell>
          <cell r="N67">
            <v>20</v>
          </cell>
          <cell r="Q67">
            <v>25</v>
          </cell>
          <cell r="T67">
            <v>19</v>
          </cell>
          <cell r="W67">
            <v>0</v>
          </cell>
          <cell r="Z67">
            <v>0</v>
          </cell>
          <cell r="AC67">
            <v>0</v>
          </cell>
          <cell r="AF67">
            <v>0</v>
          </cell>
          <cell r="AI67">
            <v>106</v>
          </cell>
          <cell r="AJ67" t="str">
            <v/>
          </cell>
        </row>
        <row r="68">
          <cell r="B68" t="str">
            <v>Křivánek Matěj</v>
          </cell>
          <cell r="C68">
            <v>1000</v>
          </cell>
          <cell r="D68" t="str">
            <v>DDM Budík Moravské Budějovice</v>
          </cell>
          <cell r="E68">
            <v>0</v>
          </cell>
          <cell r="H68">
            <v>25</v>
          </cell>
          <cell r="K68">
            <v>30</v>
          </cell>
          <cell r="N68">
            <v>26</v>
          </cell>
          <cell r="Q68">
            <v>18</v>
          </cell>
          <cell r="T68">
            <v>0</v>
          </cell>
          <cell r="W68">
            <v>0</v>
          </cell>
          <cell r="Z68">
            <v>0</v>
          </cell>
          <cell r="AC68">
            <v>0</v>
          </cell>
          <cell r="AF68">
            <v>0</v>
          </cell>
          <cell r="AI68">
            <v>99</v>
          </cell>
          <cell r="AJ68" t="str">
            <v/>
          </cell>
        </row>
        <row r="69">
          <cell r="B69" t="str">
            <v>Horák Lukáš</v>
          </cell>
          <cell r="C69">
            <v>1000</v>
          </cell>
          <cell r="D69" t="str">
            <v>TJ Spartak  Pelhřimov</v>
          </cell>
          <cell r="E69">
            <v>18</v>
          </cell>
          <cell r="H69">
            <v>29</v>
          </cell>
          <cell r="K69">
            <v>0</v>
          </cell>
          <cell r="N69">
            <v>27</v>
          </cell>
          <cell r="Q69">
            <v>17</v>
          </cell>
          <cell r="T69">
            <v>0</v>
          </cell>
          <cell r="W69">
            <v>0</v>
          </cell>
          <cell r="Z69">
            <v>0</v>
          </cell>
          <cell r="AC69">
            <v>0</v>
          </cell>
          <cell r="AF69">
            <v>0</v>
          </cell>
          <cell r="AI69">
            <v>91</v>
          </cell>
          <cell r="AJ69" t="str">
            <v/>
          </cell>
        </row>
        <row r="70">
          <cell r="B70" t="str">
            <v>Špaček Jaroslav</v>
          </cell>
          <cell r="C70">
            <v>1000</v>
          </cell>
          <cell r="D70" t="str">
            <v>3.ZŠ Ždár n. Sázavou</v>
          </cell>
          <cell r="E70">
            <v>13</v>
          </cell>
          <cell r="H70">
            <v>22</v>
          </cell>
          <cell r="K70">
            <v>0</v>
          </cell>
          <cell r="N70">
            <v>18</v>
          </cell>
          <cell r="Q70">
            <v>15</v>
          </cell>
          <cell r="T70">
            <v>21</v>
          </cell>
          <cell r="W70">
            <v>0</v>
          </cell>
          <cell r="Z70">
            <v>0</v>
          </cell>
          <cell r="AC70">
            <v>0</v>
          </cell>
          <cell r="AF70">
            <v>0</v>
          </cell>
          <cell r="AI70">
            <v>89</v>
          </cell>
          <cell r="AJ70" t="str">
            <v/>
          </cell>
        </row>
        <row r="71">
          <cell r="B71" t="str">
            <v>Kolman Martin</v>
          </cell>
          <cell r="C71">
            <v>1114</v>
          </cell>
          <cell r="D71" t="str">
            <v>TJ Spartak  Pelhřimov</v>
          </cell>
          <cell r="E71">
            <v>29</v>
          </cell>
          <cell r="H71">
            <v>0</v>
          </cell>
          <cell r="K71">
            <v>26</v>
          </cell>
          <cell r="N71">
            <v>0</v>
          </cell>
          <cell r="Q71">
            <v>28</v>
          </cell>
          <cell r="T71">
            <v>0</v>
          </cell>
          <cell r="W71">
            <v>0</v>
          </cell>
          <cell r="Z71">
            <v>0</v>
          </cell>
          <cell r="AC71">
            <v>0</v>
          </cell>
          <cell r="AF71">
            <v>0</v>
          </cell>
          <cell r="AI71">
            <v>83</v>
          </cell>
          <cell r="AJ71" t="str">
            <v/>
          </cell>
        </row>
        <row r="72">
          <cell r="B72" t="str">
            <v>Srba Daniel</v>
          </cell>
          <cell r="C72">
            <v>1100</v>
          </cell>
          <cell r="D72" t="str">
            <v>Šachový klub Světlá nad Sázavou</v>
          </cell>
          <cell r="E72">
            <v>0</v>
          </cell>
          <cell r="H72">
            <v>0</v>
          </cell>
          <cell r="K72">
            <v>0</v>
          </cell>
          <cell r="N72">
            <v>29</v>
          </cell>
          <cell r="Q72">
            <v>19</v>
          </cell>
          <cell r="T72">
            <v>30</v>
          </cell>
          <cell r="W72">
            <v>0</v>
          </cell>
          <cell r="Z72">
            <v>0</v>
          </cell>
          <cell r="AC72">
            <v>0</v>
          </cell>
          <cell r="AF72">
            <v>0</v>
          </cell>
          <cell r="AI72">
            <v>78</v>
          </cell>
          <cell r="AJ72" t="str">
            <v/>
          </cell>
        </row>
        <row r="73">
          <cell r="B73" t="str">
            <v>Sobieraj Gustav</v>
          </cell>
          <cell r="C73">
            <v>1000</v>
          </cell>
          <cell r="D73" t="str">
            <v>TJ Jiskra Havlíčkův Brod</v>
          </cell>
          <cell r="E73">
            <v>0</v>
          </cell>
          <cell r="H73">
            <v>0</v>
          </cell>
          <cell r="K73">
            <v>20</v>
          </cell>
          <cell r="N73">
            <v>14</v>
          </cell>
          <cell r="Q73">
            <v>10</v>
          </cell>
          <cell r="T73">
            <v>11</v>
          </cell>
          <cell r="W73">
            <v>0</v>
          </cell>
          <cell r="Z73">
            <v>0</v>
          </cell>
          <cell r="AC73">
            <v>0</v>
          </cell>
          <cell r="AF73">
            <v>0</v>
          </cell>
          <cell r="AI73">
            <v>55</v>
          </cell>
          <cell r="AJ73" t="str">
            <v/>
          </cell>
        </row>
        <row r="74">
          <cell r="B74" t="str">
            <v>Pelán Stanislav</v>
          </cell>
          <cell r="C74">
            <v>1000</v>
          </cell>
          <cell r="D74" t="str">
            <v>TJ+DDM Náměšť n/Oslavou</v>
          </cell>
          <cell r="E74">
            <v>21</v>
          </cell>
          <cell r="H74">
            <v>0</v>
          </cell>
          <cell r="K74">
            <v>0</v>
          </cell>
          <cell r="N74">
            <v>0</v>
          </cell>
          <cell r="Q74">
            <v>12</v>
          </cell>
          <cell r="T74">
            <v>15</v>
          </cell>
          <cell r="W74">
            <v>0</v>
          </cell>
          <cell r="Z74">
            <v>0</v>
          </cell>
          <cell r="AC74">
            <v>0</v>
          </cell>
          <cell r="AF74">
            <v>0</v>
          </cell>
          <cell r="AI74">
            <v>48</v>
          </cell>
          <cell r="AJ74" t="str">
            <v/>
          </cell>
        </row>
        <row r="75">
          <cell r="B75" t="str">
            <v>Milichovský Michal</v>
          </cell>
          <cell r="C75">
            <v>1051</v>
          </cell>
          <cell r="D75" t="str">
            <v>TJ Žďár nad Sázavou z.s.</v>
          </cell>
          <cell r="E75">
            <v>23</v>
          </cell>
          <cell r="H75">
            <v>0</v>
          </cell>
          <cell r="K75">
            <v>0</v>
          </cell>
          <cell r="N75">
            <v>24</v>
          </cell>
          <cell r="Q75">
            <v>0</v>
          </cell>
          <cell r="T75">
            <v>0</v>
          </cell>
          <cell r="W75">
            <v>0</v>
          </cell>
          <cell r="Z75">
            <v>0</v>
          </cell>
          <cell r="AC75">
            <v>0</v>
          </cell>
          <cell r="AF75">
            <v>0</v>
          </cell>
          <cell r="AI75">
            <v>47</v>
          </cell>
          <cell r="AJ75" t="str">
            <v/>
          </cell>
        </row>
        <row r="76">
          <cell r="B76" t="str">
            <v>Čábera Richard</v>
          </cell>
          <cell r="C76">
            <v>1000</v>
          </cell>
          <cell r="D76" t="str">
            <v>ZŠ Hálkova Humpolec</v>
          </cell>
          <cell r="E76">
            <v>0</v>
          </cell>
          <cell r="H76">
            <v>0</v>
          </cell>
          <cell r="K76">
            <v>0</v>
          </cell>
          <cell r="N76">
            <v>0</v>
          </cell>
          <cell r="Q76">
            <v>24</v>
          </cell>
          <cell r="T76">
            <v>20</v>
          </cell>
          <cell r="W76">
            <v>0</v>
          </cell>
          <cell r="Z76">
            <v>0</v>
          </cell>
          <cell r="AC76">
            <v>0</v>
          </cell>
          <cell r="AF76">
            <v>0</v>
          </cell>
          <cell r="AI76">
            <v>44</v>
          </cell>
          <cell r="AJ76" t="str">
            <v/>
          </cell>
        </row>
        <row r="77">
          <cell r="B77" t="str">
            <v>Brychta David</v>
          </cell>
          <cell r="C77">
            <v>1000</v>
          </cell>
          <cell r="D77" t="str">
            <v>DDM Telč</v>
          </cell>
          <cell r="E77">
            <v>22</v>
          </cell>
          <cell r="H77">
            <v>0</v>
          </cell>
          <cell r="K77">
            <v>0</v>
          </cell>
          <cell r="N77">
            <v>0</v>
          </cell>
          <cell r="Q77">
            <v>22</v>
          </cell>
          <cell r="T77">
            <v>0</v>
          </cell>
          <cell r="W77">
            <v>0</v>
          </cell>
          <cell r="Z77">
            <v>0</v>
          </cell>
          <cell r="AC77">
            <v>0</v>
          </cell>
          <cell r="AF77">
            <v>0</v>
          </cell>
          <cell r="AI77">
            <v>44</v>
          </cell>
          <cell r="AJ77" t="str">
            <v/>
          </cell>
        </row>
        <row r="78">
          <cell r="B78" t="str">
            <v>Novák Tobiáš</v>
          </cell>
          <cell r="C78">
            <v>1016</v>
          </cell>
          <cell r="D78" t="str">
            <v>TJ Jiskra Havlíčkův Brod</v>
          </cell>
          <cell r="E78">
            <v>0</v>
          </cell>
          <cell r="H78">
            <v>0</v>
          </cell>
          <cell r="K78">
            <v>21</v>
          </cell>
          <cell r="N78">
            <v>0</v>
          </cell>
          <cell r="Q78">
            <v>0</v>
          </cell>
          <cell r="T78">
            <v>18</v>
          </cell>
          <cell r="W78">
            <v>0</v>
          </cell>
          <cell r="Z78">
            <v>0</v>
          </cell>
          <cell r="AC78">
            <v>0</v>
          </cell>
          <cell r="AF78">
            <v>0</v>
          </cell>
          <cell r="AI78">
            <v>39</v>
          </cell>
          <cell r="AJ78" t="str">
            <v/>
          </cell>
        </row>
        <row r="79">
          <cell r="B79" t="str">
            <v>Zemánek Matyáš</v>
          </cell>
          <cell r="C79">
            <v>1000</v>
          </cell>
          <cell r="D79" t="str">
            <v>ZŠ O. Březiny Jihlava</v>
          </cell>
          <cell r="E79">
            <v>19</v>
          </cell>
          <cell r="H79">
            <v>19</v>
          </cell>
          <cell r="K79">
            <v>0</v>
          </cell>
          <cell r="N79">
            <v>0</v>
          </cell>
          <cell r="Q79">
            <v>0</v>
          </cell>
          <cell r="T79">
            <v>0</v>
          </cell>
          <cell r="W79">
            <v>0</v>
          </cell>
          <cell r="Z79">
            <v>0</v>
          </cell>
          <cell r="AC79">
            <v>0</v>
          </cell>
          <cell r="AF79">
            <v>0</v>
          </cell>
          <cell r="AI79">
            <v>38</v>
          </cell>
          <cell r="AJ79" t="str">
            <v/>
          </cell>
        </row>
        <row r="80">
          <cell r="B80" t="str">
            <v>Uchytil Antonín</v>
          </cell>
          <cell r="C80">
            <v>1000</v>
          </cell>
          <cell r="D80" t="str">
            <v>ŠK AZ Centrum Havlíčkův Brod</v>
          </cell>
          <cell r="E80">
            <v>0</v>
          </cell>
          <cell r="H80">
            <v>18</v>
          </cell>
          <cell r="K80">
            <v>0</v>
          </cell>
          <cell r="N80">
            <v>15</v>
          </cell>
          <cell r="Q80">
            <v>0</v>
          </cell>
          <cell r="T80">
            <v>0</v>
          </cell>
          <cell r="W80">
            <v>0</v>
          </cell>
          <cell r="Z80">
            <v>0</v>
          </cell>
          <cell r="AC80">
            <v>0</v>
          </cell>
          <cell r="AF80">
            <v>0</v>
          </cell>
          <cell r="AI80">
            <v>33</v>
          </cell>
          <cell r="AJ80" t="str">
            <v/>
          </cell>
        </row>
        <row r="81">
          <cell r="B81" t="str">
            <v>Avuk Štěpán</v>
          </cell>
          <cell r="C81">
            <v>1000</v>
          </cell>
          <cell r="D81" t="str">
            <v>TJ Jiskra Havlíčkův Brod</v>
          </cell>
          <cell r="E81">
            <v>16</v>
          </cell>
          <cell r="H81">
            <v>0</v>
          </cell>
          <cell r="K81">
            <v>0</v>
          </cell>
          <cell r="N81">
            <v>0</v>
          </cell>
          <cell r="Q81">
            <v>16</v>
          </cell>
          <cell r="T81">
            <v>0</v>
          </cell>
          <cell r="W81">
            <v>0</v>
          </cell>
          <cell r="Z81">
            <v>0</v>
          </cell>
          <cell r="AC81">
            <v>0</v>
          </cell>
          <cell r="AF81">
            <v>0</v>
          </cell>
          <cell r="AI81">
            <v>32</v>
          </cell>
          <cell r="AJ81" t="str">
            <v/>
          </cell>
        </row>
        <row r="82">
          <cell r="B82" t="str">
            <v>Honek Štěpán</v>
          </cell>
          <cell r="C82">
            <v>1000</v>
          </cell>
          <cell r="D82" t="str">
            <v>3.ZŠ Ždár n. Sázavou</v>
          </cell>
          <cell r="E82">
            <v>7</v>
          </cell>
          <cell r="H82">
            <v>16</v>
          </cell>
          <cell r="K82">
            <v>0</v>
          </cell>
          <cell r="N82">
            <v>0</v>
          </cell>
          <cell r="Q82">
            <v>0</v>
          </cell>
          <cell r="T82">
            <v>7</v>
          </cell>
          <cell r="W82">
            <v>0</v>
          </cell>
          <cell r="Z82">
            <v>0</v>
          </cell>
          <cell r="AC82">
            <v>0</v>
          </cell>
          <cell r="AF82">
            <v>0</v>
          </cell>
          <cell r="AI82">
            <v>30</v>
          </cell>
          <cell r="AJ82" t="str">
            <v/>
          </cell>
        </row>
        <row r="83">
          <cell r="B83" t="str">
            <v>Hlaváč  Tomáš</v>
          </cell>
          <cell r="C83">
            <v>1000</v>
          </cell>
          <cell r="D83" t="str">
            <v>TJ Jiskra Havlíčkův Brod</v>
          </cell>
          <cell r="E83">
            <v>28</v>
          </cell>
          <cell r="H83">
            <v>0</v>
          </cell>
          <cell r="K83">
            <v>0</v>
          </cell>
          <cell r="N83">
            <v>0</v>
          </cell>
          <cell r="Q83">
            <v>0</v>
          </cell>
          <cell r="T83">
            <v>0</v>
          </cell>
          <cell r="W83">
            <v>0</v>
          </cell>
          <cell r="Z83">
            <v>0</v>
          </cell>
          <cell r="AC83">
            <v>0</v>
          </cell>
          <cell r="AF83">
            <v>0</v>
          </cell>
          <cell r="AI83">
            <v>28</v>
          </cell>
          <cell r="AJ83" t="str">
            <v/>
          </cell>
        </row>
        <row r="84">
          <cell r="B84" t="str">
            <v>Gebarovský Matěj</v>
          </cell>
          <cell r="C84">
            <v>1000</v>
          </cell>
          <cell r="D84" t="str">
            <v>DDM Pelhřimov</v>
          </cell>
          <cell r="E84">
            <v>17</v>
          </cell>
          <cell r="H84">
            <v>0</v>
          </cell>
          <cell r="K84">
            <v>0</v>
          </cell>
          <cell r="N84">
            <v>0</v>
          </cell>
          <cell r="Q84">
            <v>11</v>
          </cell>
          <cell r="T84">
            <v>0</v>
          </cell>
          <cell r="W84">
            <v>0</v>
          </cell>
          <cell r="Z84">
            <v>0</v>
          </cell>
          <cell r="AC84">
            <v>0</v>
          </cell>
          <cell r="AF84">
            <v>0</v>
          </cell>
          <cell r="AI84">
            <v>28</v>
          </cell>
          <cell r="AJ84" t="str">
            <v/>
          </cell>
        </row>
        <row r="85">
          <cell r="B85" t="str">
            <v>Lutner Lukáš</v>
          </cell>
          <cell r="C85">
            <v>1000</v>
          </cell>
          <cell r="D85" t="str">
            <v>ŠK AZ CENTRUM Havlíčkův Brod</v>
          </cell>
          <cell r="E85">
            <v>0</v>
          </cell>
          <cell r="H85">
            <v>0</v>
          </cell>
          <cell r="K85">
            <v>0</v>
          </cell>
          <cell r="N85">
            <v>0</v>
          </cell>
          <cell r="Q85">
            <v>14</v>
          </cell>
          <cell r="T85">
            <v>12</v>
          </cell>
          <cell r="W85">
            <v>0</v>
          </cell>
          <cell r="Z85">
            <v>0</v>
          </cell>
          <cell r="AC85">
            <v>0</v>
          </cell>
          <cell r="AF85">
            <v>0</v>
          </cell>
          <cell r="AI85">
            <v>26</v>
          </cell>
          <cell r="AJ85" t="str">
            <v/>
          </cell>
        </row>
        <row r="86">
          <cell r="B86" t="str">
            <v>Černý Radek</v>
          </cell>
          <cell r="C86">
            <v>1000</v>
          </cell>
          <cell r="D86" t="str">
            <v>TJ Jiskra Havlíčkův Brod</v>
          </cell>
          <cell r="E86">
            <v>0</v>
          </cell>
          <cell r="H86">
            <v>17</v>
          </cell>
          <cell r="K86">
            <v>0</v>
          </cell>
          <cell r="N86">
            <v>0</v>
          </cell>
          <cell r="Q86">
            <v>8</v>
          </cell>
          <cell r="T86">
            <v>0</v>
          </cell>
          <cell r="W86">
            <v>0</v>
          </cell>
          <cell r="Z86">
            <v>0</v>
          </cell>
          <cell r="AC86">
            <v>0</v>
          </cell>
          <cell r="AF86">
            <v>0</v>
          </cell>
          <cell r="AI86">
            <v>25</v>
          </cell>
          <cell r="AJ86" t="str">
            <v/>
          </cell>
        </row>
        <row r="87">
          <cell r="B87" t="str">
            <v>Doležel Marek</v>
          </cell>
          <cell r="C87">
            <v>1000</v>
          </cell>
          <cell r="D87" t="str">
            <v>ŠO TJ Sokol Oudoleň</v>
          </cell>
          <cell r="E87">
            <v>0</v>
          </cell>
          <cell r="H87">
            <v>0</v>
          </cell>
          <cell r="K87">
            <v>0</v>
          </cell>
          <cell r="N87">
            <v>0</v>
          </cell>
          <cell r="Q87">
            <v>0</v>
          </cell>
          <cell r="T87">
            <v>24</v>
          </cell>
          <cell r="W87">
            <v>0</v>
          </cell>
          <cell r="Z87">
            <v>0</v>
          </cell>
          <cell r="AC87">
            <v>0</v>
          </cell>
          <cell r="AF87">
            <v>0</v>
          </cell>
          <cell r="AI87">
            <v>24</v>
          </cell>
          <cell r="AJ87" t="str">
            <v/>
          </cell>
        </row>
        <row r="88">
          <cell r="B88" t="str">
            <v>Hovhannisyan David</v>
          </cell>
          <cell r="C88">
            <v>1000</v>
          </cell>
          <cell r="D88" t="str">
            <v>ŠK AZ centrum Havlíčkův Brod</v>
          </cell>
          <cell r="E88">
            <v>0</v>
          </cell>
          <cell r="H88">
            <v>0</v>
          </cell>
          <cell r="K88">
            <v>0</v>
          </cell>
          <cell r="N88">
            <v>0</v>
          </cell>
          <cell r="Q88">
            <v>9</v>
          </cell>
          <cell r="T88">
            <v>13</v>
          </cell>
          <cell r="W88">
            <v>0</v>
          </cell>
          <cell r="Z88">
            <v>0</v>
          </cell>
          <cell r="AC88">
            <v>0</v>
          </cell>
          <cell r="AF88">
            <v>0</v>
          </cell>
          <cell r="AI88">
            <v>22</v>
          </cell>
          <cell r="AJ88" t="str">
            <v/>
          </cell>
        </row>
        <row r="89">
          <cell r="B89" t="str">
            <v>Krechler Jakub</v>
          </cell>
          <cell r="C89">
            <v>1000</v>
          </cell>
          <cell r="D89" t="str">
            <v>DDM Třebíč</v>
          </cell>
          <cell r="E89">
            <v>0</v>
          </cell>
          <cell r="H89">
            <v>0</v>
          </cell>
          <cell r="K89">
            <v>0</v>
          </cell>
          <cell r="N89">
            <v>21</v>
          </cell>
          <cell r="Q89">
            <v>0</v>
          </cell>
          <cell r="T89">
            <v>0</v>
          </cell>
          <cell r="W89">
            <v>0</v>
          </cell>
          <cell r="Z89">
            <v>0</v>
          </cell>
          <cell r="AC89">
            <v>0</v>
          </cell>
          <cell r="AF89">
            <v>0</v>
          </cell>
          <cell r="AI89">
            <v>21</v>
          </cell>
          <cell r="AJ89" t="str">
            <v/>
          </cell>
        </row>
        <row r="90">
          <cell r="B90" t="str">
            <v>Sláma Šimon</v>
          </cell>
          <cell r="C90">
            <v>1000</v>
          </cell>
          <cell r="D90" t="str">
            <v>Šachový klub Světlá nad Sázavou</v>
          </cell>
          <cell r="E90">
            <v>0</v>
          </cell>
          <cell r="H90">
            <v>0</v>
          </cell>
          <cell r="K90">
            <v>0</v>
          </cell>
          <cell r="N90">
            <v>0</v>
          </cell>
          <cell r="Q90">
            <v>0</v>
          </cell>
          <cell r="T90">
            <v>17</v>
          </cell>
          <cell r="W90">
            <v>0</v>
          </cell>
          <cell r="Z90">
            <v>0</v>
          </cell>
          <cell r="AC90">
            <v>0</v>
          </cell>
          <cell r="AF90">
            <v>0</v>
          </cell>
          <cell r="AI90">
            <v>17</v>
          </cell>
          <cell r="AJ90" t="str">
            <v/>
          </cell>
        </row>
        <row r="91">
          <cell r="B91" t="str">
            <v>Kulovaný  Matěj</v>
          </cell>
          <cell r="C91">
            <v>1000</v>
          </cell>
          <cell r="D91" t="str">
            <v>ŠK Caissa Třebíč</v>
          </cell>
          <cell r="E91">
            <v>0</v>
          </cell>
          <cell r="H91">
            <v>0</v>
          </cell>
          <cell r="K91">
            <v>0</v>
          </cell>
          <cell r="N91">
            <v>17</v>
          </cell>
          <cell r="Q91">
            <v>0</v>
          </cell>
          <cell r="T91">
            <v>0</v>
          </cell>
          <cell r="W91">
            <v>0</v>
          </cell>
          <cell r="Z91">
            <v>0</v>
          </cell>
          <cell r="AC91">
            <v>0</v>
          </cell>
          <cell r="AF91">
            <v>0</v>
          </cell>
          <cell r="AI91">
            <v>17</v>
          </cell>
          <cell r="AJ91" t="str">
            <v/>
          </cell>
        </row>
        <row r="92">
          <cell r="B92" t="str">
            <v>Choutka Filip</v>
          </cell>
          <cell r="C92">
            <v>1112</v>
          </cell>
          <cell r="D92" t="str">
            <v>TJ Jiskra Havlíčkův Brod</v>
          </cell>
          <cell r="E92">
            <v>10</v>
          </cell>
          <cell r="H92">
            <v>0</v>
          </cell>
          <cell r="K92">
            <v>0</v>
          </cell>
          <cell r="N92">
            <v>0</v>
          </cell>
          <cell r="Q92">
            <v>7</v>
          </cell>
          <cell r="T92">
            <v>0</v>
          </cell>
          <cell r="W92">
            <v>0</v>
          </cell>
          <cell r="Z92">
            <v>0</v>
          </cell>
          <cell r="AC92">
            <v>0</v>
          </cell>
          <cell r="AF92">
            <v>0</v>
          </cell>
          <cell r="AI92">
            <v>17</v>
          </cell>
          <cell r="AJ92" t="str">
            <v/>
          </cell>
        </row>
        <row r="93">
          <cell r="B93" t="str">
            <v>Zajíček Pavel</v>
          </cell>
          <cell r="C93">
            <v>1000</v>
          </cell>
          <cell r="D93" t="str">
            <v>ZŠ Lípa</v>
          </cell>
          <cell r="E93">
            <v>0</v>
          </cell>
          <cell r="H93">
            <v>0</v>
          </cell>
          <cell r="K93">
            <v>0</v>
          </cell>
          <cell r="N93">
            <v>0</v>
          </cell>
          <cell r="Q93">
            <v>0</v>
          </cell>
          <cell r="T93">
            <v>16</v>
          </cell>
          <cell r="W93">
            <v>0</v>
          </cell>
          <cell r="Z93">
            <v>0</v>
          </cell>
          <cell r="AC93">
            <v>0</v>
          </cell>
          <cell r="AF93">
            <v>0</v>
          </cell>
          <cell r="AI93">
            <v>16</v>
          </cell>
          <cell r="AJ93" t="str">
            <v/>
          </cell>
        </row>
        <row r="94">
          <cell r="B94" t="str">
            <v>Filipec Milan</v>
          </cell>
          <cell r="C94">
            <v>1000</v>
          </cell>
          <cell r="D94" t="str">
            <v>ZŠ Valeč</v>
          </cell>
          <cell r="E94">
            <v>0</v>
          </cell>
          <cell r="H94">
            <v>0</v>
          </cell>
          <cell r="K94">
            <v>0</v>
          </cell>
          <cell r="N94">
            <v>16</v>
          </cell>
          <cell r="Q94">
            <v>0</v>
          </cell>
          <cell r="T94">
            <v>0</v>
          </cell>
          <cell r="W94">
            <v>0</v>
          </cell>
          <cell r="Z94">
            <v>0</v>
          </cell>
          <cell r="AC94">
            <v>0</v>
          </cell>
          <cell r="AF94">
            <v>0</v>
          </cell>
          <cell r="AI94">
            <v>16</v>
          </cell>
          <cell r="AJ94" t="str">
            <v/>
          </cell>
        </row>
        <row r="95">
          <cell r="B95" t="str">
            <v>Fňukal Matyáš</v>
          </cell>
          <cell r="C95">
            <v>1000</v>
          </cell>
          <cell r="D95" t="str">
            <v>TJ Jiskra Havlíčkův Brod</v>
          </cell>
          <cell r="E95">
            <v>15</v>
          </cell>
          <cell r="H95">
            <v>0</v>
          </cell>
          <cell r="K95">
            <v>0</v>
          </cell>
          <cell r="N95">
            <v>0</v>
          </cell>
          <cell r="Q95">
            <v>0</v>
          </cell>
          <cell r="T95">
            <v>0</v>
          </cell>
          <cell r="W95">
            <v>0</v>
          </cell>
          <cell r="Z95">
            <v>0</v>
          </cell>
          <cell r="AC95">
            <v>0</v>
          </cell>
          <cell r="AF95">
            <v>0</v>
          </cell>
          <cell r="AI95">
            <v>15</v>
          </cell>
          <cell r="AJ95" t="str">
            <v/>
          </cell>
        </row>
        <row r="96">
          <cell r="B96" t="str">
            <v>Molák Kryštof</v>
          </cell>
          <cell r="C96">
            <v>1000</v>
          </cell>
          <cell r="D96" t="str">
            <v>TJ Jiskra Havlíčkův Brod</v>
          </cell>
          <cell r="E96">
            <v>0</v>
          </cell>
          <cell r="H96">
            <v>15</v>
          </cell>
          <cell r="K96">
            <v>0</v>
          </cell>
          <cell r="N96">
            <v>0</v>
          </cell>
          <cell r="Q96">
            <v>0</v>
          </cell>
          <cell r="T96">
            <v>0</v>
          </cell>
          <cell r="W96">
            <v>0</v>
          </cell>
          <cell r="Z96">
            <v>0</v>
          </cell>
          <cell r="AC96">
            <v>0</v>
          </cell>
          <cell r="AF96">
            <v>0</v>
          </cell>
          <cell r="AI96">
            <v>15</v>
          </cell>
          <cell r="AJ96" t="str">
            <v/>
          </cell>
        </row>
        <row r="97">
          <cell r="B97" t="str">
            <v>Dománek Stanislav</v>
          </cell>
          <cell r="C97">
            <v>1000</v>
          </cell>
          <cell r="D97" t="str">
            <v>ZŠ Hálkova Humpolec</v>
          </cell>
          <cell r="E97">
            <v>0</v>
          </cell>
          <cell r="H97">
            <v>0</v>
          </cell>
          <cell r="K97">
            <v>0</v>
          </cell>
          <cell r="N97">
            <v>0</v>
          </cell>
          <cell r="Q97">
            <v>13</v>
          </cell>
          <cell r="T97">
            <v>0</v>
          </cell>
          <cell r="W97">
            <v>0</v>
          </cell>
          <cell r="Z97">
            <v>0</v>
          </cell>
          <cell r="AC97">
            <v>0</v>
          </cell>
          <cell r="AF97">
            <v>0</v>
          </cell>
          <cell r="AI97">
            <v>13</v>
          </cell>
          <cell r="AJ97" t="str">
            <v/>
          </cell>
        </row>
        <row r="98">
          <cell r="B98" t="str">
            <v>Petr Pavel</v>
          </cell>
          <cell r="C98">
            <v>1000</v>
          </cell>
          <cell r="D98" t="str">
            <v>TJ Jiskra Havlíčkův Brod</v>
          </cell>
          <cell r="E98">
            <v>12</v>
          </cell>
          <cell r="H98">
            <v>0</v>
          </cell>
          <cell r="K98">
            <v>0</v>
          </cell>
          <cell r="N98">
            <v>0</v>
          </cell>
          <cell r="Q98">
            <v>0</v>
          </cell>
          <cell r="T98">
            <v>0</v>
          </cell>
          <cell r="W98">
            <v>0</v>
          </cell>
          <cell r="Z98">
            <v>0</v>
          </cell>
          <cell r="AC98">
            <v>0</v>
          </cell>
          <cell r="AF98">
            <v>0</v>
          </cell>
          <cell r="AI98">
            <v>12</v>
          </cell>
          <cell r="AJ98" t="str">
            <v/>
          </cell>
        </row>
        <row r="99">
          <cell r="B99" t="str">
            <v>Lauer Sebastián</v>
          </cell>
          <cell r="C99">
            <v>1000</v>
          </cell>
          <cell r="D99" t="str">
            <v>O. Březiny</v>
          </cell>
          <cell r="E99">
            <v>11</v>
          </cell>
          <cell r="H99">
            <v>0</v>
          </cell>
          <cell r="K99">
            <v>0</v>
          </cell>
          <cell r="N99">
            <v>0</v>
          </cell>
          <cell r="Q99">
            <v>0</v>
          </cell>
          <cell r="T99">
            <v>0</v>
          </cell>
          <cell r="W99">
            <v>0</v>
          </cell>
          <cell r="Z99">
            <v>0</v>
          </cell>
          <cell r="AC99">
            <v>0</v>
          </cell>
          <cell r="AF99">
            <v>0</v>
          </cell>
          <cell r="AI99">
            <v>11</v>
          </cell>
          <cell r="AJ99" t="str">
            <v/>
          </cell>
        </row>
        <row r="100">
          <cell r="B100" t="str">
            <v>Jarmar Filip</v>
          </cell>
          <cell r="C100">
            <v>1000</v>
          </cell>
          <cell r="D100" t="str">
            <v>TJ Jiskra Havlíčkův Brod</v>
          </cell>
          <cell r="E100">
            <v>0</v>
          </cell>
          <cell r="H100">
            <v>0</v>
          </cell>
          <cell r="K100">
            <v>0</v>
          </cell>
          <cell r="N100">
            <v>0</v>
          </cell>
          <cell r="Q100">
            <v>0</v>
          </cell>
          <cell r="T100">
            <v>10</v>
          </cell>
          <cell r="W100">
            <v>0</v>
          </cell>
          <cell r="Z100">
            <v>0</v>
          </cell>
          <cell r="AC100">
            <v>0</v>
          </cell>
          <cell r="AF100">
            <v>0</v>
          </cell>
          <cell r="AI100">
            <v>10</v>
          </cell>
          <cell r="AJ100" t="str">
            <v/>
          </cell>
        </row>
        <row r="101">
          <cell r="B101" t="str">
            <v>Mošner Vojtěch</v>
          </cell>
          <cell r="C101">
            <v>1000</v>
          </cell>
          <cell r="D101" t="str">
            <v>ZŠ a MŠ Křižánky</v>
          </cell>
          <cell r="E101">
            <v>0</v>
          </cell>
          <cell r="H101">
            <v>0</v>
          </cell>
          <cell r="K101">
            <v>0</v>
          </cell>
          <cell r="N101">
            <v>0</v>
          </cell>
          <cell r="Q101">
            <v>0</v>
          </cell>
          <cell r="T101">
            <v>9</v>
          </cell>
          <cell r="W101">
            <v>0</v>
          </cell>
          <cell r="Z101">
            <v>0</v>
          </cell>
          <cell r="AC101">
            <v>0</v>
          </cell>
          <cell r="AF101">
            <v>0</v>
          </cell>
          <cell r="AI101">
            <v>9</v>
          </cell>
          <cell r="AJ101" t="str">
            <v/>
          </cell>
        </row>
        <row r="102">
          <cell r="B102" t="str">
            <v>Snížek Tomáš</v>
          </cell>
          <cell r="C102">
            <v>1000</v>
          </cell>
          <cell r="D102" t="str">
            <v>DDM Jihlava</v>
          </cell>
          <cell r="E102">
            <v>9</v>
          </cell>
          <cell r="H102">
            <v>0</v>
          </cell>
          <cell r="K102">
            <v>0</v>
          </cell>
          <cell r="N102">
            <v>0</v>
          </cell>
          <cell r="Q102">
            <v>0</v>
          </cell>
          <cell r="T102">
            <v>0</v>
          </cell>
          <cell r="W102">
            <v>0</v>
          </cell>
          <cell r="Z102">
            <v>0</v>
          </cell>
          <cell r="AC102">
            <v>0</v>
          </cell>
          <cell r="AF102">
            <v>0</v>
          </cell>
          <cell r="AI102">
            <v>9</v>
          </cell>
          <cell r="AJ102" t="str">
            <v/>
          </cell>
        </row>
        <row r="103">
          <cell r="B103" t="str">
            <v>Souček Daniel</v>
          </cell>
          <cell r="C103">
            <v>1000</v>
          </cell>
          <cell r="D103" t="str">
            <v>ZŠ Lípa</v>
          </cell>
          <cell r="E103">
            <v>0</v>
          </cell>
          <cell r="H103">
            <v>0</v>
          </cell>
          <cell r="K103">
            <v>0</v>
          </cell>
          <cell r="N103">
            <v>0</v>
          </cell>
          <cell r="Q103">
            <v>0</v>
          </cell>
          <cell r="T103">
            <v>8</v>
          </cell>
          <cell r="W103">
            <v>0</v>
          </cell>
          <cell r="Z103">
            <v>0</v>
          </cell>
          <cell r="AC103">
            <v>0</v>
          </cell>
          <cell r="AF103">
            <v>0</v>
          </cell>
          <cell r="AI103">
            <v>8</v>
          </cell>
          <cell r="AJ103" t="str">
            <v/>
          </cell>
        </row>
        <row r="104">
          <cell r="B104" t="str">
            <v>Čeloud Jan</v>
          </cell>
          <cell r="C104">
            <v>1000</v>
          </cell>
          <cell r="D104" t="str">
            <v>ZŠ Kollárova Jihlava</v>
          </cell>
          <cell r="E104">
            <v>8</v>
          </cell>
          <cell r="H104">
            <v>0</v>
          </cell>
          <cell r="K104">
            <v>0</v>
          </cell>
          <cell r="N104">
            <v>0</v>
          </cell>
          <cell r="Q104">
            <v>0</v>
          </cell>
          <cell r="T104">
            <v>0</v>
          </cell>
          <cell r="W104">
            <v>0</v>
          </cell>
          <cell r="Z104">
            <v>0</v>
          </cell>
          <cell r="AC104">
            <v>0</v>
          </cell>
          <cell r="AF104">
            <v>0</v>
          </cell>
          <cell r="AI104">
            <v>8</v>
          </cell>
          <cell r="AJ104" t="str">
            <v/>
          </cell>
        </row>
        <row r="105">
          <cell r="B105" t="str">
            <v>Blažek Mojmír</v>
          </cell>
          <cell r="C105">
            <v>1000</v>
          </cell>
          <cell r="D105" t="str">
            <v>DDM Pelhřimov</v>
          </cell>
          <cell r="E105">
            <v>0</v>
          </cell>
          <cell r="H105">
            <v>0</v>
          </cell>
          <cell r="K105">
            <v>0</v>
          </cell>
          <cell r="N105">
            <v>0</v>
          </cell>
          <cell r="Q105">
            <v>6</v>
          </cell>
          <cell r="T105">
            <v>0</v>
          </cell>
          <cell r="W105">
            <v>0</v>
          </cell>
          <cell r="Z105">
            <v>0</v>
          </cell>
          <cell r="AC105">
            <v>0</v>
          </cell>
          <cell r="AF105">
            <v>0</v>
          </cell>
          <cell r="AI105">
            <v>6</v>
          </cell>
          <cell r="AJ105" t="str">
            <v/>
          </cell>
        </row>
        <row r="106">
          <cell r="B106" t="str">
            <v>Rejnek Tadeáš</v>
          </cell>
          <cell r="C106">
            <v>1000</v>
          </cell>
          <cell r="D106" t="str">
            <v>TJ Jiskra Havlíčkův Brod</v>
          </cell>
          <cell r="E106">
            <v>0</v>
          </cell>
          <cell r="H106">
            <v>0</v>
          </cell>
          <cell r="K106">
            <v>0</v>
          </cell>
          <cell r="N106">
            <v>0</v>
          </cell>
          <cell r="Q106">
            <v>0</v>
          </cell>
          <cell r="T106">
            <v>6</v>
          </cell>
          <cell r="W106">
            <v>0</v>
          </cell>
          <cell r="Z106">
            <v>0</v>
          </cell>
          <cell r="AC106">
            <v>0</v>
          </cell>
          <cell r="AF106">
            <v>0</v>
          </cell>
          <cell r="AI106">
            <v>6</v>
          </cell>
          <cell r="AJ106" t="str">
            <v/>
          </cell>
        </row>
        <row r="107">
          <cell r="B107" t="str">
            <v>Pykal Antonín</v>
          </cell>
          <cell r="C107">
            <v>1000</v>
          </cell>
          <cell r="D107" t="str">
            <v>DDM Jihlava</v>
          </cell>
          <cell r="E107">
            <v>6</v>
          </cell>
          <cell r="H107">
            <v>0</v>
          </cell>
          <cell r="K107">
            <v>0</v>
          </cell>
          <cell r="N107">
            <v>0</v>
          </cell>
          <cell r="Q107">
            <v>0</v>
          </cell>
          <cell r="T107">
            <v>0</v>
          </cell>
          <cell r="W107">
            <v>0</v>
          </cell>
          <cell r="Z107">
            <v>0</v>
          </cell>
          <cell r="AC107">
            <v>0</v>
          </cell>
          <cell r="AF107">
            <v>0</v>
          </cell>
          <cell r="AI107">
            <v>6</v>
          </cell>
          <cell r="AJ107" t="str">
            <v/>
          </cell>
        </row>
        <row r="108">
          <cell r="B108" t="str">
            <v>Pinkas Jakub Pavel</v>
          </cell>
          <cell r="C108">
            <v>1000</v>
          </cell>
          <cell r="D108" t="str">
            <v>ZŠ Hálkova Humpolec</v>
          </cell>
          <cell r="E108">
            <v>0</v>
          </cell>
          <cell r="H108">
            <v>0</v>
          </cell>
          <cell r="K108">
            <v>0</v>
          </cell>
          <cell r="N108">
            <v>0</v>
          </cell>
          <cell r="Q108">
            <v>5</v>
          </cell>
          <cell r="T108">
            <v>0</v>
          </cell>
          <cell r="W108">
            <v>0</v>
          </cell>
          <cell r="Z108">
            <v>0</v>
          </cell>
          <cell r="AC108">
            <v>0</v>
          </cell>
          <cell r="AF108">
            <v>0</v>
          </cell>
          <cell r="AI108">
            <v>5</v>
          </cell>
          <cell r="AJ108" t="str">
            <v/>
          </cell>
        </row>
        <row r="109">
          <cell r="B109" t="str">
            <v>Bastík Sebastián</v>
          </cell>
          <cell r="C109">
            <v>1000</v>
          </cell>
          <cell r="D109" t="str">
            <v>ZŠ O. Březiny Jihlava</v>
          </cell>
          <cell r="E109">
            <v>5</v>
          </cell>
          <cell r="H109">
            <v>0</v>
          </cell>
          <cell r="K109">
            <v>0</v>
          </cell>
          <cell r="N109">
            <v>0</v>
          </cell>
          <cell r="Q109">
            <v>0</v>
          </cell>
          <cell r="T109">
            <v>0</v>
          </cell>
          <cell r="W109">
            <v>0</v>
          </cell>
          <cell r="Z109">
            <v>0</v>
          </cell>
          <cell r="AC109">
            <v>0</v>
          </cell>
          <cell r="AF109">
            <v>0</v>
          </cell>
          <cell r="AI109">
            <v>5</v>
          </cell>
          <cell r="AJ109" t="str">
            <v/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H110">
            <v>0</v>
          </cell>
          <cell r="K110">
            <v>0</v>
          </cell>
          <cell r="N110">
            <v>0</v>
          </cell>
          <cell r="Q110">
            <v>0</v>
          </cell>
          <cell r="T110">
            <v>0</v>
          </cell>
          <cell r="W110">
            <v>0</v>
          </cell>
          <cell r="Z110">
            <v>0</v>
          </cell>
          <cell r="AC110">
            <v>0</v>
          </cell>
          <cell r="AF110">
            <v>0</v>
          </cell>
          <cell r="AI110">
            <v>0</v>
          </cell>
          <cell r="AJ110" t="str">
            <v/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H111">
            <v>0</v>
          </cell>
          <cell r="K111">
            <v>0</v>
          </cell>
          <cell r="N111">
            <v>0</v>
          </cell>
          <cell r="Q111">
            <v>0</v>
          </cell>
          <cell r="T111">
            <v>0</v>
          </cell>
          <cell r="W111">
            <v>0</v>
          </cell>
          <cell r="Z111">
            <v>0</v>
          </cell>
          <cell r="AC111">
            <v>0</v>
          </cell>
          <cell r="AF111">
            <v>0</v>
          </cell>
          <cell r="AI111">
            <v>0</v>
          </cell>
          <cell r="AJ111" t="str">
            <v/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H112">
            <v>0</v>
          </cell>
          <cell r="K112">
            <v>0</v>
          </cell>
          <cell r="N112">
            <v>0</v>
          </cell>
          <cell r="Q112">
            <v>0</v>
          </cell>
          <cell r="T112">
            <v>0</v>
          </cell>
          <cell r="W112">
            <v>0</v>
          </cell>
          <cell r="Z112">
            <v>0</v>
          </cell>
          <cell r="AC112">
            <v>0</v>
          </cell>
          <cell r="AF112">
            <v>0</v>
          </cell>
          <cell r="AI112">
            <v>0</v>
          </cell>
          <cell r="AJ112" t="str">
            <v/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H113">
            <v>0</v>
          </cell>
          <cell r="K113">
            <v>0</v>
          </cell>
          <cell r="N113">
            <v>0</v>
          </cell>
          <cell r="Q113">
            <v>0</v>
          </cell>
          <cell r="T113">
            <v>0</v>
          </cell>
          <cell r="W113">
            <v>0</v>
          </cell>
          <cell r="Z113">
            <v>0</v>
          </cell>
          <cell r="AC113">
            <v>0</v>
          </cell>
          <cell r="AF113">
            <v>0</v>
          </cell>
          <cell r="AI113">
            <v>0</v>
          </cell>
          <cell r="AJ113" t="str">
            <v/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H114">
            <v>0</v>
          </cell>
          <cell r="K114">
            <v>0</v>
          </cell>
          <cell r="N114">
            <v>0</v>
          </cell>
          <cell r="Q114">
            <v>0</v>
          </cell>
          <cell r="T114">
            <v>0</v>
          </cell>
          <cell r="W114">
            <v>0</v>
          </cell>
          <cell r="Z114">
            <v>0</v>
          </cell>
          <cell r="AC114">
            <v>0</v>
          </cell>
          <cell r="AF114">
            <v>0</v>
          </cell>
          <cell r="AI114">
            <v>0</v>
          </cell>
          <cell r="AJ114" t="str">
            <v/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H115">
            <v>0</v>
          </cell>
          <cell r="K115">
            <v>0</v>
          </cell>
          <cell r="N115">
            <v>0</v>
          </cell>
          <cell r="Q115">
            <v>0</v>
          </cell>
          <cell r="T115">
            <v>0</v>
          </cell>
          <cell r="W115">
            <v>0</v>
          </cell>
          <cell r="Z115">
            <v>0</v>
          </cell>
          <cell r="AC115">
            <v>0</v>
          </cell>
          <cell r="AF115">
            <v>0</v>
          </cell>
          <cell r="AI115">
            <v>0</v>
          </cell>
          <cell r="AJ115" t="str">
            <v/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H116">
            <v>0</v>
          </cell>
          <cell r="K116">
            <v>0</v>
          </cell>
          <cell r="N116">
            <v>0</v>
          </cell>
          <cell r="Q116">
            <v>0</v>
          </cell>
          <cell r="T116">
            <v>0</v>
          </cell>
          <cell r="W116">
            <v>0</v>
          </cell>
          <cell r="Z116">
            <v>0</v>
          </cell>
          <cell r="AC116">
            <v>0</v>
          </cell>
          <cell r="AF116">
            <v>0</v>
          </cell>
          <cell r="AI116">
            <v>0</v>
          </cell>
          <cell r="AJ116" t="str">
            <v/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H117">
            <v>0</v>
          </cell>
          <cell r="K117">
            <v>0</v>
          </cell>
          <cell r="N117">
            <v>0</v>
          </cell>
          <cell r="Q117">
            <v>0</v>
          </cell>
          <cell r="T117">
            <v>0</v>
          </cell>
          <cell r="W117">
            <v>0</v>
          </cell>
          <cell r="Z117">
            <v>0</v>
          </cell>
          <cell r="AC117">
            <v>0</v>
          </cell>
          <cell r="AF117">
            <v>0</v>
          </cell>
          <cell r="AI117">
            <v>0</v>
          </cell>
          <cell r="AJ117" t="str">
            <v/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H118">
            <v>0</v>
          </cell>
          <cell r="K118">
            <v>0</v>
          </cell>
          <cell r="N118">
            <v>0</v>
          </cell>
          <cell r="Q118">
            <v>0</v>
          </cell>
          <cell r="T118">
            <v>0</v>
          </cell>
          <cell r="W118">
            <v>0</v>
          </cell>
          <cell r="Z118">
            <v>0</v>
          </cell>
          <cell r="AC118">
            <v>0</v>
          </cell>
          <cell r="AF118">
            <v>0</v>
          </cell>
          <cell r="AI118">
            <v>0</v>
          </cell>
          <cell r="AJ118" t="str">
            <v/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H119">
            <v>0</v>
          </cell>
          <cell r="K119">
            <v>0</v>
          </cell>
          <cell r="N119">
            <v>0</v>
          </cell>
          <cell r="Q119">
            <v>0</v>
          </cell>
          <cell r="T119">
            <v>0</v>
          </cell>
          <cell r="W119">
            <v>0</v>
          </cell>
          <cell r="Z119">
            <v>0</v>
          </cell>
          <cell r="AC119">
            <v>0</v>
          </cell>
          <cell r="AF119">
            <v>0</v>
          </cell>
          <cell r="AI119">
            <v>0</v>
          </cell>
          <cell r="AJ119" t="str">
            <v/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H120">
            <v>0</v>
          </cell>
          <cell r="K120">
            <v>0</v>
          </cell>
          <cell r="N120">
            <v>0</v>
          </cell>
          <cell r="Q120">
            <v>0</v>
          </cell>
          <cell r="T120">
            <v>0</v>
          </cell>
          <cell r="W120">
            <v>0</v>
          </cell>
          <cell r="Z120">
            <v>0</v>
          </cell>
          <cell r="AC120">
            <v>0</v>
          </cell>
          <cell r="AF120">
            <v>0</v>
          </cell>
          <cell r="AI120">
            <v>0</v>
          </cell>
          <cell r="AJ120" t="str">
            <v/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H121">
            <v>0</v>
          </cell>
          <cell r="K121">
            <v>0</v>
          </cell>
          <cell r="N121">
            <v>0</v>
          </cell>
          <cell r="Q121">
            <v>0</v>
          </cell>
          <cell r="T121">
            <v>0</v>
          </cell>
          <cell r="W121">
            <v>0</v>
          </cell>
          <cell r="Z121">
            <v>0</v>
          </cell>
          <cell r="AC121">
            <v>0</v>
          </cell>
          <cell r="AF121">
            <v>0</v>
          </cell>
          <cell r="AI121">
            <v>0</v>
          </cell>
          <cell r="AJ121" t="str">
            <v/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H122">
            <v>0</v>
          </cell>
          <cell r="K122">
            <v>0</v>
          </cell>
          <cell r="N122">
            <v>0</v>
          </cell>
          <cell r="Q122">
            <v>0</v>
          </cell>
          <cell r="T122">
            <v>0</v>
          </cell>
          <cell r="W122">
            <v>0</v>
          </cell>
          <cell r="Z122">
            <v>0</v>
          </cell>
          <cell r="AC122">
            <v>0</v>
          </cell>
          <cell r="AF122">
            <v>0</v>
          </cell>
          <cell r="AI122">
            <v>0</v>
          </cell>
          <cell r="AJ122" t="str">
            <v/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29</v>
          </cell>
          <cell r="H123">
            <v>19</v>
          </cell>
          <cell r="K123">
            <v>14</v>
          </cell>
          <cell r="N123">
            <v>20</v>
          </cell>
          <cell r="Q123">
            <v>29</v>
          </cell>
          <cell r="T123">
            <v>28</v>
          </cell>
          <cell r="W123">
            <v>0</v>
          </cell>
          <cell r="Z123">
            <v>0</v>
          </cell>
          <cell r="AC123">
            <v>0</v>
          </cell>
          <cell r="AF123">
            <v>0</v>
          </cell>
          <cell r="AI123">
            <v>139</v>
          </cell>
          <cell r="AJ123" t="str">
            <v/>
          </cell>
        </row>
        <row r="124">
          <cell r="B124" t="str">
            <v>kategorie H12</v>
          </cell>
          <cell r="C124">
            <v>0</v>
          </cell>
          <cell r="D124">
            <v>0</v>
          </cell>
          <cell r="E124">
            <v>0</v>
          </cell>
          <cell r="H124">
            <v>0</v>
          </cell>
          <cell r="K124">
            <v>0</v>
          </cell>
          <cell r="N124" t="str">
            <v>Turnaje</v>
          </cell>
          <cell r="Q124">
            <v>0</v>
          </cell>
          <cell r="T124" t="str">
            <v>B-body v turnaji  V-počet vítězství</v>
          </cell>
          <cell r="W124">
            <v>0</v>
          </cell>
          <cell r="Z124">
            <v>0</v>
          </cell>
          <cell r="AC124">
            <v>0</v>
          </cell>
          <cell r="AF124">
            <v>0</v>
          </cell>
          <cell r="AI124">
            <v>0</v>
          </cell>
          <cell r="AJ124" t="str">
            <v/>
          </cell>
        </row>
        <row r="125">
          <cell r="B125" t="str">
            <v>jméno</v>
          </cell>
          <cell r="C125" t="str">
            <v>ELO</v>
          </cell>
          <cell r="D125" t="str">
            <v>oddíl</v>
          </cell>
          <cell r="E125" t="str">
            <v>1.</v>
          </cell>
          <cell r="H125" t="str">
            <v>2.</v>
          </cell>
          <cell r="K125" t="str">
            <v>3.</v>
          </cell>
          <cell r="N125" t="str">
            <v>4.</v>
          </cell>
          <cell r="Q125" t="str">
            <v>5.</v>
          </cell>
          <cell r="T125" t="str">
            <v>6.</v>
          </cell>
          <cell r="W125" t="str">
            <v>7.</v>
          </cell>
          <cell r="Z125" t="str">
            <v>8.</v>
          </cell>
          <cell r="AC125" t="str">
            <v>9.</v>
          </cell>
          <cell r="AF125" t="str">
            <v>10.</v>
          </cell>
          <cell r="AI125" t="e">
            <v>#NUM!</v>
          </cell>
          <cell r="AJ125" t="e">
            <v>#NUM!</v>
          </cell>
        </row>
        <row r="126">
          <cell r="B126" t="str">
            <v>Zezula Jakub</v>
          </cell>
          <cell r="C126">
            <v>1241</v>
          </cell>
          <cell r="D126" t="str">
            <v>TJ+DDM Náměšť n/Oslavou</v>
          </cell>
          <cell r="E126">
            <v>28</v>
          </cell>
          <cell r="H126">
            <v>40</v>
          </cell>
          <cell r="K126">
            <v>40</v>
          </cell>
          <cell r="N126">
            <v>40</v>
          </cell>
          <cell r="Q126">
            <v>40</v>
          </cell>
          <cell r="T126">
            <v>32</v>
          </cell>
          <cell r="W126">
            <v>0</v>
          </cell>
          <cell r="Z126">
            <v>0</v>
          </cell>
          <cell r="AC126">
            <v>0</v>
          </cell>
          <cell r="AF126">
            <v>0</v>
          </cell>
          <cell r="AI126">
            <v>220</v>
          </cell>
          <cell r="AJ126" t="str">
            <v/>
          </cell>
        </row>
        <row r="127">
          <cell r="B127" t="str">
            <v>Kocman Patrik</v>
          </cell>
          <cell r="C127">
            <v>1089</v>
          </cell>
          <cell r="D127" t="str">
            <v>TJ Jiskra Havlíčkův Brod</v>
          </cell>
          <cell r="E127">
            <v>35</v>
          </cell>
          <cell r="H127">
            <v>29</v>
          </cell>
          <cell r="K127">
            <v>27</v>
          </cell>
          <cell r="N127">
            <v>28</v>
          </cell>
          <cell r="Q127">
            <v>28</v>
          </cell>
          <cell r="T127">
            <v>28</v>
          </cell>
          <cell r="W127">
            <v>0</v>
          </cell>
          <cell r="Z127">
            <v>0</v>
          </cell>
          <cell r="AC127">
            <v>0</v>
          </cell>
          <cell r="AF127">
            <v>0</v>
          </cell>
          <cell r="AI127">
            <v>175</v>
          </cell>
          <cell r="AJ127" t="str">
            <v/>
          </cell>
        </row>
        <row r="128">
          <cell r="B128" t="str">
            <v>Fencl Vítek</v>
          </cell>
          <cell r="C128">
            <v>1298</v>
          </cell>
          <cell r="D128" t="str">
            <v>TJ Jiskra Havlíčkův Brod</v>
          </cell>
          <cell r="E128">
            <v>32</v>
          </cell>
          <cell r="H128">
            <v>0</v>
          </cell>
          <cell r="K128">
            <v>25</v>
          </cell>
          <cell r="N128">
            <v>35</v>
          </cell>
          <cell r="Q128">
            <v>35</v>
          </cell>
          <cell r="T128">
            <v>35</v>
          </cell>
          <cell r="W128">
            <v>0</v>
          </cell>
          <cell r="Z128">
            <v>0</v>
          </cell>
          <cell r="AC128">
            <v>0</v>
          </cell>
          <cell r="AF128">
            <v>0</v>
          </cell>
          <cell r="AI128">
            <v>162</v>
          </cell>
          <cell r="AJ128" t="str">
            <v/>
          </cell>
        </row>
        <row r="129">
          <cell r="B129" t="str">
            <v>Edr Michal</v>
          </cell>
          <cell r="C129">
            <v>1298</v>
          </cell>
          <cell r="D129" t="str">
            <v>TJ Spartak  Pelhřimov</v>
          </cell>
          <cell r="E129">
            <v>30</v>
          </cell>
          <cell r="H129">
            <v>0</v>
          </cell>
          <cell r="K129">
            <v>32</v>
          </cell>
          <cell r="N129">
            <v>32</v>
          </cell>
          <cell r="Q129">
            <v>32</v>
          </cell>
          <cell r="T129">
            <v>30</v>
          </cell>
          <cell r="W129">
            <v>0</v>
          </cell>
          <cell r="Z129">
            <v>0</v>
          </cell>
          <cell r="AC129">
            <v>0</v>
          </cell>
          <cell r="AF129">
            <v>0</v>
          </cell>
          <cell r="AI129">
            <v>156</v>
          </cell>
          <cell r="AJ129" t="str">
            <v/>
          </cell>
        </row>
        <row r="130">
          <cell r="B130" t="str">
            <v>Koumar Tomáš</v>
          </cell>
          <cell r="C130">
            <v>1189</v>
          </cell>
          <cell r="D130" t="str">
            <v>TJ Jiskra Havlíčkův Brod</v>
          </cell>
          <cell r="E130">
            <v>27</v>
          </cell>
          <cell r="H130">
            <v>0</v>
          </cell>
          <cell r="K130">
            <v>30</v>
          </cell>
          <cell r="N130">
            <v>27</v>
          </cell>
          <cell r="Q130">
            <v>30</v>
          </cell>
          <cell r="T130">
            <v>29</v>
          </cell>
          <cell r="W130">
            <v>0</v>
          </cell>
          <cell r="Z130">
            <v>0</v>
          </cell>
          <cell r="AC130">
            <v>0</v>
          </cell>
          <cell r="AF130">
            <v>0</v>
          </cell>
          <cell r="AI130">
            <v>143</v>
          </cell>
          <cell r="AJ130" t="str">
            <v/>
          </cell>
        </row>
        <row r="131">
          <cell r="B131" t="str">
            <v>Havelka Aleš</v>
          </cell>
          <cell r="C131">
            <v>1073</v>
          </cell>
          <cell r="D131" t="str">
            <v>Gambit Jihlava</v>
          </cell>
          <cell r="E131">
            <v>24</v>
          </cell>
          <cell r="H131">
            <v>30</v>
          </cell>
          <cell r="K131">
            <v>26</v>
          </cell>
          <cell r="N131">
            <v>29</v>
          </cell>
          <cell r="Q131">
            <v>0</v>
          </cell>
          <cell r="T131">
            <v>15</v>
          </cell>
          <cell r="W131">
            <v>0</v>
          </cell>
          <cell r="Z131">
            <v>0</v>
          </cell>
          <cell r="AC131">
            <v>0</v>
          </cell>
          <cell r="AF131">
            <v>0</v>
          </cell>
          <cell r="AI131">
            <v>124</v>
          </cell>
          <cell r="AJ131" t="str">
            <v/>
          </cell>
        </row>
        <row r="132">
          <cell r="B132" t="str">
            <v>Doležal Pavel</v>
          </cell>
          <cell r="C132">
            <v>1024</v>
          </cell>
          <cell r="D132" t="str">
            <v>TJ Žďár nad Sázavou z.s.</v>
          </cell>
          <cell r="E132">
            <v>23</v>
          </cell>
          <cell r="H132">
            <v>27</v>
          </cell>
          <cell r="K132">
            <v>0</v>
          </cell>
          <cell r="N132">
            <v>21</v>
          </cell>
          <cell r="Q132">
            <v>24</v>
          </cell>
          <cell r="T132">
            <v>26</v>
          </cell>
          <cell r="W132">
            <v>0</v>
          </cell>
          <cell r="Z132">
            <v>0</v>
          </cell>
          <cell r="AC132">
            <v>0</v>
          </cell>
          <cell r="AF132">
            <v>0</v>
          </cell>
          <cell r="AI132">
            <v>121</v>
          </cell>
          <cell r="AJ132" t="str">
            <v/>
          </cell>
        </row>
        <row r="133">
          <cell r="B133" t="str">
            <v>Pavliš Matěj</v>
          </cell>
          <cell r="C133">
            <v>1049</v>
          </cell>
          <cell r="D133" t="str">
            <v>TJ Jiskra Havlíčkův Brod</v>
          </cell>
          <cell r="E133">
            <v>0</v>
          </cell>
          <cell r="H133">
            <v>35</v>
          </cell>
          <cell r="K133">
            <v>0</v>
          </cell>
          <cell r="N133">
            <v>30</v>
          </cell>
          <cell r="Q133">
            <v>27</v>
          </cell>
          <cell r="T133">
            <v>27</v>
          </cell>
          <cell r="W133">
            <v>0</v>
          </cell>
          <cell r="Z133">
            <v>0</v>
          </cell>
          <cell r="AC133">
            <v>0</v>
          </cell>
          <cell r="AF133">
            <v>0</v>
          </cell>
          <cell r="AI133">
            <v>119</v>
          </cell>
          <cell r="AJ133" t="str">
            <v/>
          </cell>
        </row>
        <row r="134">
          <cell r="B134" t="str">
            <v>Lang Šimon</v>
          </cell>
          <cell r="C134">
            <v>1397</v>
          </cell>
          <cell r="D134" t="str">
            <v>Šachový klub Světlá nad Sázavou</v>
          </cell>
          <cell r="E134">
            <v>40</v>
          </cell>
          <cell r="H134">
            <v>0</v>
          </cell>
          <cell r="K134">
            <v>35</v>
          </cell>
          <cell r="N134">
            <v>0</v>
          </cell>
          <cell r="Q134">
            <v>0</v>
          </cell>
          <cell r="T134">
            <v>40</v>
          </cell>
          <cell r="W134">
            <v>0</v>
          </cell>
          <cell r="Z134">
            <v>0</v>
          </cell>
          <cell r="AC134">
            <v>0</v>
          </cell>
          <cell r="AF134">
            <v>0</v>
          </cell>
          <cell r="AI134">
            <v>115</v>
          </cell>
          <cell r="AJ134" t="str">
            <v/>
          </cell>
        </row>
        <row r="135">
          <cell r="B135" t="str">
            <v>Dufek Samuel</v>
          </cell>
          <cell r="C135">
            <v>1000</v>
          </cell>
          <cell r="D135" t="str">
            <v>DDM Náměšť nad Oslavou</v>
          </cell>
          <cell r="E135">
            <v>16.000001000000001</v>
          </cell>
          <cell r="H135">
            <v>24</v>
          </cell>
          <cell r="K135">
            <v>20</v>
          </cell>
          <cell r="N135">
            <v>19</v>
          </cell>
          <cell r="Q135">
            <v>16</v>
          </cell>
          <cell r="T135">
            <v>14</v>
          </cell>
          <cell r="W135">
            <v>0</v>
          </cell>
          <cell r="Z135">
            <v>0</v>
          </cell>
          <cell r="AC135">
            <v>0</v>
          </cell>
          <cell r="AF135">
            <v>0</v>
          </cell>
          <cell r="AI135">
            <v>109</v>
          </cell>
          <cell r="AJ135" t="str">
            <v/>
          </cell>
        </row>
        <row r="136">
          <cell r="B136" t="str">
            <v>Spilka Kryštof</v>
          </cell>
          <cell r="C136">
            <v>1063</v>
          </cell>
          <cell r="D136" t="str">
            <v>Gambit Jihlava</v>
          </cell>
          <cell r="E136">
            <v>26</v>
          </cell>
          <cell r="H136">
            <v>0</v>
          </cell>
          <cell r="K136">
            <v>29</v>
          </cell>
          <cell r="N136">
            <v>26</v>
          </cell>
          <cell r="Q136">
            <v>0</v>
          </cell>
          <cell r="T136">
            <v>25</v>
          </cell>
          <cell r="W136">
            <v>0</v>
          </cell>
          <cell r="Z136">
            <v>0</v>
          </cell>
          <cell r="AC136">
            <v>0</v>
          </cell>
          <cell r="AF136">
            <v>0</v>
          </cell>
          <cell r="AI136">
            <v>106</v>
          </cell>
          <cell r="AJ136" t="str">
            <v/>
          </cell>
        </row>
        <row r="137">
          <cell r="B137" t="str">
            <v>Mankevich Daniil</v>
          </cell>
          <cell r="C137">
            <v>1000</v>
          </cell>
          <cell r="D137" t="str">
            <v>Šachový klub Světlá nad Sázavou</v>
          </cell>
          <cell r="E137">
            <v>15</v>
          </cell>
          <cell r="H137">
            <v>23</v>
          </cell>
          <cell r="K137">
            <v>0</v>
          </cell>
          <cell r="N137">
            <v>24</v>
          </cell>
          <cell r="Q137">
            <v>22</v>
          </cell>
          <cell r="T137">
            <v>18</v>
          </cell>
          <cell r="W137">
            <v>0</v>
          </cell>
          <cell r="Z137">
            <v>0</v>
          </cell>
          <cell r="AC137">
            <v>0</v>
          </cell>
          <cell r="AF137">
            <v>0</v>
          </cell>
          <cell r="AI137">
            <v>102</v>
          </cell>
          <cell r="AJ137" t="str">
            <v/>
          </cell>
        </row>
        <row r="138">
          <cell r="B138" t="str">
            <v>Kubát Jakub</v>
          </cell>
          <cell r="C138">
            <v>1000</v>
          </cell>
          <cell r="D138" t="str">
            <v>TJ Jiskra Havlíčkův Brod</v>
          </cell>
          <cell r="E138">
            <v>21</v>
          </cell>
          <cell r="H138">
            <v>28</v>
          </cell>
          <cell r="K138">
            <v>21</v>
          </cell>
          <cell r="N138">
            <v>18</v>
          </cell>
          <cell r="Q138">
            <v>0</v>
          </cell>
          <cell r="T138">
            <v>0</v>
          </cell>
          <cell r="W138">
            <v>0</v>
          </cell>
          <cell r="Z138">
            <v>0</v>
          </cell>
          <cell r="AC138">
            <v>0</v>
          </cell>
          <cell r="AF138">
            <v>0</v>
          </cell>
          <cell r="AI138">
            <v>88</v>
          </cell>
          <cell r="AJ138" t="str">
            <v/>
          </cell>
        </row>
        <row r="139">
          <cell r="B139" t="str">
            <v>Klaus Matyáš</v>
          </cell>
          <cell r="C139">
            <v>1062</v>
          </cell>
          <cell r="D139" t="str">
            <v>Gambit Jihlava</v>
          </cell>
          <cell r="E139">
            <v>12</v>
          </cell>
          <cell r="H139">
            <v>32</v>
          </cell>
          <cell r="K139">
            <v>22</v>
          </cell>
          <cell r="N139">
            <v>0</v>
          </cell>
          <cell r="Q139">
            <v>0</v>
          </cell>
          <cell r="T139">
            <v>20</v>
          </cell>
          <cell r="W139">
            <v>0</v>
          </cell>
          <cell r="Z139">
            <v>0</v>
          </cell>
          <cell r="AC139">
            <v>0</v>
          </cell>
          <cell r="AF139">
            <v>0</v>
          </cell>
          <cell r="AI139">
            <v>86</v>
          </cell>
          <cell r="AJ139" t="str">
            <v/>
          </cell>
        </row>
        <row r="140">
          <cell r="B140" t="str">
            <v>Přikryl Radek</v>
          </cell>
          <cell r="C140">
            <v>1000</v>
          </cell>
          <cell r="D140" t="str">
            <v>TJ Spartak  Pelhřimov</v>
          </cell>
          <cell r="E140">
            <v>25</v>
          </cell>
          <cell r="H140">
            <v>0</v>
          </cell>
          <cell r="K140">
            <v>0</v>
          </cell>
          <cell r="N140">
            <v>23</v>
          </cell>
          <cell r="Q140">
            <v>21</v>
          </cell>
          <cell r="T140">
            <v>0</v>
          </cell>
          <cell r="W140">
            <v>0</v>
          </cell>
          <cell r="Z140">
            <v>0</v>
          </cell>
          <cell r="AC140">
            <v>0</v>
          </cell>
          <cell r="AF140">
            <v>0</v>
          </cell>
          <cell r="AI140">
            <v>69</v>
          </cell>
          <cell r="AJ140" t="str">
            <v/>
          </cell>
        </row>
        <row r="141">
          <cell r="B141" t="str">
            <v>Hlaváč Tomáš</v>
          </cell>
          <cell r="C141">
            <v>1033</v>
          </cell>
          <cell r="D141" t="str">
            <v>TJ Jiskra Havlíčkův Brod</v>
          </cell>
          <cell r="E141">
            <v>0</v>
          </cell>
          <cell r="H141">
            <v>0</v>
          </cell>
          <cell r="K141">
            <v>24</v>
          </cell>
          <cell r="N141">
            <v>20</v>
          </cell>
          <cell r="Q141">
            <v>23</v>
          </cell>
          <cell r="T141">
            <v>0</v>
          </cell>
          <cell r="W141">
            <v>0</v>
          </cell>
          <cell r="Z141">
            <v>0</v>
          </cell>
          <cell r="AC141">
            <v>0</v>
          </cell>
          <cell r="AF141">
            <v>0</v>
          </cell>
          <cell r="AI141">
            <v>67</v>
          </cell>
          <cell r="AJ141" t="str">
            <v/>
          </cell>
        </row>
        <row r="142">
          <cell r="B142" t="str">
            <v>Janoušek Petr</v>
          </cell>
          <cell r="C142">
            <v>1000</v>
          </cell>
          <cell r="D142" t="str">
            <v>DDM Pelhřimov</v>
          </cell>
          <cell r="E142">
            <v>18</v>
          </cell>
          <cell r="H142">
            <v>25</v>
          </cell>
          <cell r="K142">
            <v>0</v>
          </cell>
          <cell r="N142">
            <v>0</v>
          </cell>
          <cell r="Q142">
            <v>17</v>
          </cell>
          <cell r="T142">
            <v>0</v>
          </cell>
          <cell r="W142">
            <v>0</v>
          </cell>
          <cell r="Z142">
            <v>0</v>
          </cell>
          <cell r="AC142">
            <v>0</v>
          </cell>
          <cell r="AF142">
            <v>0</v>
          </cell>
          <cell r="AI142">
            <v>60</v>
          </cell>
          <cell r="AJ142" t="str">
            <v/>
          </cell>
        </row>
        <row r="143">
          <cell r="B143" t="str">
            <v>Hodulík Ondřej</v>
          </cell>
          <cell r="C143">
            <v>1000</v>
          </cell>
          <cell r="D143" t="str">
            <v>DDM Pelhřimov</v>
          </cell>
          <cell r="E143">
            <v>29</v>
          </cell>
          <cell r="H143">
            <v>26</v>
          </cell>
          <cell r="K143">
            <v>0</v>
          </cell>
          <cell r="N143">
            <v>0</v>
          </cell>
          <cell r="Q143">
            <v>0</v>
          </cell>
          <cell r="T143">
            <v>0</v>
          </cell>
          <cell r="W143">
            <v>0</v>
          </cell>
          <cell r="Z143">
            <v>0</v>
          </cell>
          <cell r="AC143">
            <v>0</v>
          </cell>
          <cell r="AF143">
            <v>0</v>
          </cell>
          <cell r="AI143">
            <v>55</v>
          </cell>
          <cell r="AJ143" t="str">
            <v/>
          </cell>
        </row>
        <row r="144">
          <cell r="B144" t="str">
            <v>Pfeffer Patrik</v>
          </cell>
          <cell r="C144">
            <v>1080</v>
          </cell>
          <cell r="D144" t="str">
            <v>TJ Jiskra Havlíčkův Brod</v>
          </cell>
          <cell r="E144">
            <v>0</v>
          </cell>
          <cell r="H144">
            <v>0</v>
          </cell>
          <cell r="K144">
            <v>28</v>
          </cell>
          <cell r="N144">
            <v>25</v>
          </cell>
          <cell r="Q144">
            <v>0</v>
          </cell>
          <cell r="T144">
            <v>0</v>
          </cell>
          <cell r="W144">
            <v>0</v>
          </cell>
          <cell r="Z144">
            <v>0</v>
          </cell>
          <cell r="AC144">
            <v>0</v>
          </cell>
          <cell r="AF144">
            <v>0</v>
          </cell>
          <cell r="AI144">
            <v>53</v>
          </cell>
          <cell r="AJ144" t="str">
            <v/>
          </cell>
        </row>
        <row r="145">
          <cell r="B145" t="str">
            <v>Guriča Václav</v>
          </cell>
          <cell r="C145">
            <v>1000</v>
          </cell>
          <cell r="D145" t="str">
            <v>TJ Jiskra Humpolec</v>
          </cell>
          <cell r="E145">
            <v>0</v>
          </cell>
          <cell r="H145">
            <v>0</v>
          </cell>
          <cell r="K145">
            <v>23</v>
          </cell>
          <cell r="N145">
            <v>0</v>
          </cell>
          <cell r="Q145">
            <v>26</v>
          </cell>
          <cell r="T145">
            <v>0</v>
          </cell>
          <cell r="W145">
            <v>0</v>
          </cell>
          <cell r="Z145">
            <v>0</v>
          </cell>
          <cell r="AC145">
            <v>0</v>
          </cell>
          <cell r="AF145">
            <v>0</v>
          </cell>
          <cell r="AI145">
            <v>49</v>
          </cell>
          <cell r="AJ145" t="str">
            <v/>
          </cell>
        </row>
        <row r="146">
          <cell r="B146" t="str">
            <v>Preisler Benjamin</v>
          </cell>
          <cell r="C146">
            <v>1000</v>
          </cell>
          <cell r="D146" t="str">
            <v>ZŠ a MŠ Křižánky</v>
          </cell>
          <cell r="E146">
            <v>0</v>
          </cell>
          <cell r="H146">
            <v>22</v>
          </cell>
          <cell r="K146">
            <v>0</v>
          </cell>
          <cell r="N146">
            <v>0</v>
          </cell>
          <cell r="Q146">
            <v>0</v>
          </cell>
          <cell r="T146">
            <v>24</v>
          </cell>
          <cell r="W146">
            <v>0</v>
          </cell>
          <cell r="Z146">
            <v>0</v>
          </cell>
          <cell r="AC146">
            <v>0</v>
          </cell>
          <cell r="AF146">
            <v>0</v>
          </cell>
          <cell r="AI146">
            <v>46</v>
          </cell>
          <cell r="AJ146" t="str">
            <v/>
          </cell>
        </row>
        <row r="147">
          <cell r="B147" t="str">
            <v>Balusek Tobiáš</v>
          </cell>
          <cell r="C147">
            <v>1077</v>
          </cell>
          <cell r="D147" t="str">
            <v>Gambit Jihlava</v>
          </cell>
          <cell r="E147">
            <v>0</v>
          </cell>
          <cell r="H147">
            <v>0</v>
          </cell>
          <cell r="K147">
            <v>0</v>
          </cell>
          <cell r="N147">
            <v>22</v>
          </cell>
          <cell r="Q147">
            <v>0</v>
          </cell>
          <cell r="T147">
            <v>21</v>
          </cell>
          <cell r="W147">
            <v>0</v>
          </cell>
          <cell r="Z147">
            <v>0</v>
          </cell>
          <cell r="AC147">
            <v>0</v>
          </cell>
          <cell r="AF147">
            <v>0</v>
          </cell>
          <cell r="AI147">
            <v>43</v>
          </cell>
          <cell r="AJ147" t="str">
            <v/>
          </cell>
        </row>
        <row r="148">
          <cell r="B148" t="str">
            <v>Cvíček Adam</v>
          </cell>
          <cell r="C148">
            <v>1000</v>
          </cell>
          <cell r="D148" t="str">
            <v>3.ZŠ Ždár n. Sázavou</v>
          </cell>
          <cell r="E148">
            <v>9</v>
          </cell>
          <cell r="H148">
            <v>20</v>
          </cell>
          <cell r="K148">
            <v>0</v>
          </cell>
          <cell r="N148">
            <v>0</v>
          </cell>
          <cell r="Q148">
            <v>0</v>
          </cell>
          <cell r="T148">
            <v>12</v>
          </cell>
          <cell r="W148">
            <v>0</v>
          </cell>
          <cell r="Z148">
            <v>0</v>
          </cell>
          <cell r="AC148">
            <v>0</v>
          </cell>
          <cell r="AF148">
            <v>0</v>
          </cell>
          <cell r="AI148">
            <v>41</v>
          </cell>
          <cell r="AJ148" t="str">
            <v/>
          </cell>
        </row>
        <row r="149">
          <cell r="B149" t="str">
            <v>Kaláb Matěj</v>
          </cell>
          <cell r="C149">
            <v>1000</v>
          </cell>
          <cell r="D149" t="str">
            <v>Gambit Jihlava</v>
          </cell>
          <cell r="E149">
            <v>20</v>
          </cell>
          <cell r="H149">
            <v>0</v>
          </cell>
          <cell r="K149">
            <v>0</v>
          </cell>
          <cell r="N149">
            <v>17</v>
          </cell>
          <cell r="Q149">
            <v>0</v>
          </cell>
          <cell r="T149">
            <v>0</v>
          </cell>
          <cell r="W149">
            <v>0</v>
          </cell>
          <cell r="Z149">
            <v>0</v>
          </cell>
          <cell r="AC149">
            <v>0</v>
          </cell>
          <cell r="AF149">
            <v>0</v>
          </cell>
          <cell r="AI149">
            <v>37</v>
          </cell>
          <cell r="AJ149" t="str">
            <v/>
          </cell>
        </row>
        <row r="150">
          <cell r="B150" t="str">
            <v>Mísal Rodrigo</v>
          </cell>
          <cell r="C150">
            <v>1000</v>
          </cell>
          <cell r="D150" t="str">
            <v>DDM Telč</v>
          </cell>
          <cell r="E150">
            <v>17</v>
          </cell>
          <cell r="H150">
            <v>0</v>
          </cell>
          <cell r="K150">
            <v>0</v>
          </cell>
          <cell r="N150">
            <v>0</v>
          </cell>
          <cell r="Q150">
            <v>19</v>
          </cell>
          <cell r="T150">
            <v>0</v>
          </cell>
          <cell r="W150">
            <v>0</v>
          </cell>
          <cell r="Z150">
            <v>0</v>
          </cell>
          <cell r="AC150">
            <v>0</v>
          </cell>
          <cell r="AF150">
            <v>0</v>
          </cell>
          <cell r="AI150">
            <v>36</v>
          </cell>
          <cell r="AJ150" t="str">
            <v/>
          </cell>
        </row>
        <row r="151">
          <cell r="B151" t="str">
            <v>Trávníček Adam</v>
          </cell>
          <cell r="C151">
            <v>1000</v>
          </cell>
          <cell r="D151" t="str">
            <v>ZŠ a MŠ Křižánky</v>
          </cell>
          <cell r="E151">
            <v>0</v>
          </cell>
          <cell r="H151">
            <v>21</v>
          </cell>
          <cell r="K151">
            <v>0</v>
          </cell>
          <cell r="N151">
            <v>0</v>
          </cell>
          <cell r="Q151">
            <v>0</v>
          </cell>
          <cell r="T151">
            <v>13</v>
          </cell>
          <cell r="W151">
            <v>0</v>
          </cell>
          <cell r="Z151">
            <v>0</v>
          </cell>
          <cell r="AC151">
            <v>0</v>
          </cell>
          <cell r="AF151">
            <v>0</v>
          </cell>
          <cell r="AI151">
            <v>34</v>
          </cell>
          <cell r="AJ151" t="str">
            <v/>
          </cell>
        </row>
        <row r="152">
          <cell r="B152" t="str">
            <v>Filippou Christian</v>
          </cell>
          <cell r="C152">
            <v>1094</v>
          </cell>
          <cell r="D152" t="str">
            <v>TJ Jiskra Humpolec</v>
          </cell>
          <cell r="E152">
            <v>0</v>
          </cell>
          <cell r="H152">
            <v>0</v>
          </cell>
          <cell r="K152">
            <v>0</v>
          </cell>
          <cell r="N152">
            <v>0</v>
          </cell>
          <cell r="Q152">
            <v>29</v>
          </cell>
          <cell r="T152">
            <v>0</v>
          </cell>
          <cell r="W152">
            <v>0</v>
          </cell>
          <cell r="Z152">
            <v>0</v>
          </cell>
          <cell r="AC152">
            <v>0</v>
          </cell>
          <cell r="AF152">
            <v>0</v>
          </cell>
          <cell r="AI152">
            <v>29</v>
          </cell>
          <cell r="AJ152" t="str">
            <v/>
          </cell>
        </row>
        <row r="153">
          <cell r="B153" t="str">
            <v>Spálovský Prokop</v>
          </cell>
          <cell r="C153">
            <v>1000</v>
          </cell>
          <cell r="D153" t="str">
            <v>DDM Pelhřimov</v>
          </cell>
          <cell r="E153">
            <v>0</v>
          </cell>
          <cell r="H153">
            <v>0</v>
          </cell>
          <cell r="K153">
            <v>0</v>
          </cell>
          <cell r="N153">
            <v>0</v>
          </cell>
          <cell r="Q153">
            <v>25</v>
          </cell>
          <cell r="T153">
            <v>0</v>
          </cell>
          <cell r="W153">
            <v>0</v>
          </cell>
          <cell r="Z153">
            <v>0</v>
          </cell>
          <cell r="AC153">
            <v>0</v>
          </cell>
          <cell r="AF153">
            <v>0</v>
          </cell>
          <cell r="AI153">
            <v>25</v>
          </cell>
          <cell r="AJ153" t="str">
            <v/>
          </cell>
        </row>
        <row r="154">
          <cell r="B154" t="str">
            <v>Zvolánek Vojtěch</v>
          </cell>
          <cell r="C154">
            <v>1000</v>
          </cell>
          <cell r="D154" t="str">
            <v>ŠO TJ Sokol Oudoleň</v>
          </cell>
          <cell r="E154">
            <v>0</v>
          </cell>
          <cell r="H154">
            <v>0</v>
          </cell>
          <cell r="K154">
            <v>0</v>
          </cell>
          <cell r="N154">
            <v>0</v>
          </cell>
          <cell r="Q154">
            <v>0</v>
          </cell>
          <cell r="T154">
            <v>23</v>
          </cell>
          <cell r="W154">
            <v>0</v>
          </cell>
          <cell r="Z154">
            <v>0</v>
          </cell>
          <cell r="AC154">
            <v>0</v>
          </cell>
          <cell r="AF154">
            <v>0</v>
          </cell>
          <cell r="AI154">
            <v>23</v>
          </cell>
          <cell r="AJ154" t="str">
            <v/>
          </cell>
        </row>
        <row r="155">
          <cell r="B155" t="str">
            <v>Frühbauer Matyáš</v>
          </cell>
          <cell r="C155">
            <v>1000</v>
          </cell>
          <cell r="D155" t="str">
            <v>ŠO TJ Sokol Oudoleň</v>
          </cell>
          <cell r="E155">
            <v>0</v>
          </cell>
          <cell r="H155">
            <v>0</v>
          </cell>
          <cell r="K155">
            <v>0</v>
          </cell>
          <cell r="N155">
            <v>0</v>
          </cell>
          <cell r="Q155">
            <v>0</v>
          </cell>
          <cell r="T155">
            <v>22</v>
          </cell>
          <cell r="W155">
            <v>0</v>
          </cell>
          <cell r="Z155">
            <v>0</v>
          </cell>
          <cell r="AC155">
            <v>0</v>
          </cell>
          <cell r="AF155">
            <v>0</v>
          </cell>
          <cell r="AI155">
            <v>22</v>
          </cell>
          <cell r="AJ155" t="str">
            <v/>
          </cell>
        </row>
        <row r="156">
          <cell r="B156" t="str">
            <v>Hadrava Šimon</v>
          </cell>
          <cell r="C156">
            <v>1000</v>
          </cell>
          <cell r="D156" t="str">
            <v>TJ Spartak  Pelhřimov</v>
          </cell>
          <cell r="E156">
            <v>22</v>
          </cell>
          <cell r="H156">
            <v>0</v>
          </cell>
          <cell r="K156">
            <v>0</v>
          </cell>
          <cell r="N156">
            <v>0</v>
          </cell>
          <cell r="Q156">
            <v>0</v>
          </cell>
          <cell r="T156">
            <v>0</v>
          </cell>
          <cell r="W156">
            <v>0</v>
          </cell>
          <cell r="Z156">
            <v>0</v>
          </cell>
          <cell r="AC156">
            <v>0</v>
          </cell>
          <cell r="AF156">
            <v>0</v>
          </cell>
          <cell r="AI156">
            <v>22</v>
          </cell>
          <cell r="AJ156" t="str">
            <v/>
          </cell>
        </row>
        <row r="157">
          <cell r="B157" t="str">
            <v>Víšek Filip</v>
          </cell>
          <cell r="C157">
            <v>1000</v>
          </cell>
          <cell r="D157" t="str">
            <v>TJ Jiskra Havlíčkův Brod</v>
          </cell>
          <cell r="E157">
            <v>10</v>
          </cell>
          <cell r="H157">
            <v>0</v>
          </cell>
          <cell r="K157">
            <v>0</v>
          </cell>
          <cell r="N157">
            <v>0</v>
          </cell>
          <cell r="Q157">
            <v>0</v>
          </cell>
          <cell r="T157">
            <v>11</v>
          </cell>
          <cell r="W157">
            <v>0</v>
          </cell>
          <cell r="Z157">
            <v>0</v>
          </cell>
          <cell r="AC157">
            <v>0</v>
          </cell>
          <cell r="AF157">
            <v>0</v>
          </cell>
          <cell r="AI157">
            <v>21</v>
          </cell>
          <cell r="AJ157" t="str">
            <v/>
          </cell>
        </row>
        <row r="158">
          <cell r="B158" t="str">
            <v>Kopáč Filip</v>
          </cell>
          <cell r="C158">
            <v>1000</v>
          </cell>
          <cell r="D158" t="str">
            <v>ZŠ Hálkova Humpolec</v>
          </cell>
          <cell r="E158">
            <v>0</v>
          </cell>
          <cell r="H158">
            <v>0</v>
          </cell>
          <cell r="K158">
            <v>0</v>
          </cell>
          <cell r="N158">
            <v>0</v>
          </cell>
          <cell r="Q158">
            <v>20</v>
          </cell>
          <cell r="T158">
            <v>0</v>
          </cell>
          <cell r="W158">
            <v>0</v>
          </cell>
          <cell r="Z158">
            <v>0</v>
          </cell>
          <cell r="AC158">
            <v>0</v>
          </cell>
          <cell r="AF158">
            <v>0</v>
          </cell>
          <cell r="AI158">
            <v>20</v>
          </cell>
          <cell r="AJ158" t="str">
            <v/>
          </cell>
        </row>
        <row r="159">
          <cell r="B159" t="str">
            <v>Holas Štěpán</v>
          </cell>
          <cell r="C159">
            <v>1000</v>
          </cell>
          <cell r="D159" t="str">
            <v>ŠO TJ Sokol Oudoleň</v>
          </cell>
          <cell r="E159">
            <v>0</v>
          </cell>
          <cell r="H159">
            <v>0</v>
          </cell>
          <cell r="K159">
            <v>0</v>
          </cell>
          <cell r="N159">
            <v>0</v>
          </cell>
          <cell r="Q159">
            <v>0</v>
          </cell>
          <cell r="T159">
            <v>19</v>
          </cell>
          <cell r="W159">
            <v>0</v>
          </cell>
          <cell r="Z159">
            <v>0</v>
          </cell>
          <cell r="AC159">
            <v>0</v>
          </cell>
          <cell r="AF159">
            <v>0</v>
          </cell>
          <cell r="AI159">
            <v>19</v>
          </cell>
          <cell r="AJ159" t="str">
            <v/>
          </cell>
        </row>
        <row r="160">
          <cell r="B160" t="str">
            <v>Blažek Vojtěch</v>
          </cell>
          <cell r="C160">
            <v>1000</v>
          </cell>
          <cell r="D160" t="str">
            <v>ZŠ O. Březiny Jihlava</v>
          </cell>
          <cell r="E160">
            <v>19</v>
          </cell>
          <cell r="H160">
            <v>0</v>
          </cell>
          <cell r="K160">
            <v>0</v>
          </cell>
          <cell r="N160">
            <v>0</v>
          </cell>
          <cell r="Q160">
            <v>0</v>
          </cell>
          <cell r="T160">
            <v>0</v>
          </cell>
          <cell r="W160">
            <v>0</v>
          </cell>
          <cell r="Z160">
            <v>0</v>
          </cell>
          <cell r="AC160">
            <v>0</v>
          </cell>
          <cell r="AF160">
            <v>0</v>
          </cell>
          <cell r="AI160">
            <v>19</v>
          </cell>
          <cell r="AJ160" t="str">
            <v/>
          </cell>
        </row>
        <row r="161">
          <cell r="B161" t="str">
            <v>Boháč Františk</v>
          </cell>
          <cell r="C161">
            <v>1000</v>
          </cell>
          <cell r="D161" t="str">
            <v>ZŠ Hálkova</v>
          </cell>
          <cell r="E161">
            <v>0</v>
          </cell>
          <cell r="H161">
            <v>0</v>
          </cell>
          <cell r="K161">
            <v>0</v>
          </cell>
          <cell r="N161">
            <v>0</v>
          </cell>
          <cell r="Q161">
            <v>18</v>
          </cell>
          <cell r="T161">
            <v>0</v>
          </cell>
          <cell r="W161">
            <v>0</v>
          </cell>
          <cell r="Z161">
            <v>0</v>
          </cell>
          <cell r="AC161">
            <v>0</v>
          </cell>
          <cell r="AF161">
            <v>0</v>
          </cell>
          <cell r="AI161">
            <v>18</v>
          </cell>
          <cell r="AJ161" t="str">
            <v/>
          </cell>
        </row>
        <row r="162">
          <cell r="B162" t="str">
            <v>Kodym Jakub</v>
          </cell>
          <cell r="C162">
            <v>1000</v>
          </cell>
          <cell r="D162" t="str">
            <v>ZŠ Lipnice nad Sázavou</v>
          </cell>
          <cell r="E162">
            <v>0</v>
          </cell>
          <cell r="H162">
            <v>0</v>
          </cell>
          <cell r="K162">
            <v>0</v>
          </cell>
          <cell r="N162">
            <v>0</v>
          </cell>
          <cell r="Q162">
            <v>0</v>
          </cell>
          <cell r="T162">
            <v>17</v>
          </cell>
          <cell r="W162">
            <v>0</v>
          </cell>
          <cell r="Z162">
            <v>0</v>
          </cell>
          <cell r="AC162">
            <v>0</v>
          </cell>
          <cell r="AF162">
            <v>0</v>
          </cell>
          <cell r="AI162">
            <v>17</v>
          </cell>
          <cell r="AJ162" t="str">
            <v/>
          </cell>
        </row>
        <row r="163">
          <cell r="B163" t="str">
            <v>Novák Daniel</v>
          </cell>
          <cell r="C163">
            <v>1000</v>
          </cell>
          <cell r="D163" t="str">
            <v>ZŠ Lípa</v>
          </cell>
          <cell r="E163">
            <v>0</v>
          </cell>
          <cell r="H163">
            <v>0</v>
          </cell>
          <cell r="K163">
            <v>0</v>
          </cell>
          <cell r="N163">
            <v>0</v>
          </cell>
          <cell r="Q163">
            <v>0</v>
          </cell>
          <cell r="T163">
            <v>16</v>
          </cell>
          <cell r="W163">
            <v>0</v>
          </cell>
          <cell r="Z163">
            <v>0</v>
          </cell>
          <cell r="AC163">
            <v>0</v>
          </cell>
          <cell r="AF163">
            <v>0</v>
          </cell>
          <cell r="AI163">
            <v>16</v>
          </cell>
          <cell r="AJ163" t="str">
            <v/>
          </cell>
        </row>
        <row r="164">
          <cell r="B164" t="str">
            <v>Hráček Matěj</v>
          </cell>
          <cell r="C164">
            <v>1000</v>
          </cell>
          <cell r="D164" t="str">
            <v>DDM Třebíč</v>
          </cell>
          <cell r="E164">
            <v>0</v>
          </cell>
          <cell r="H164">
            <v>0</v>
          </cell>
          <cell r="K164">
            <v>0</v>
          </cell>
          <cell r="N164">
            <v>16</v>
          </cell>
          <cell r="Q164">
            <v>0</v>
          </cell>
          <cell r="T164">
            <v>0</v>
          </cell>
          <cell r="W164">
            <v>0</v>
          </cell>
          <cell r="Z164">
            <v>0</v>
          </cell>
          <cell r="AC164">
            <v>0</v>
          </cell>
          <cell r="AF164">
            <v>0</v>
          </cell>
          <cell r="AI164">
            <v>16</v>
          </cell>
          <cell r="AJ164" t="str">
            <v/>
          </cell>
        </row>
        <row r="165">
          <cell r="B165" t="str">
            <v>Holakovský David</v>
          </cell>
          <cell r="C165">
            <v>1000</v>
          </cell>
          <cell r="D165" t="str">
            <v>TJ Spartak Pelhřimov</v>
          </cell>
          <cell r="E165">
            <v>0</v>
          </cell>
          <cell r="H165">
            <v>0</v>
          </cell>
          <cell r="K165">
            <v>0</v>
          </cell>
          <cell r="N165">
            <v>0</v>
          </cell>
          <cell r="Q165">
            <v>15</v>
          </cell>
          <cell r="T165">
            <v>0</v>
          </cell>
          <cell r="W165">
            <v>0</v>
          </cell>
          <cell r="Z165">
            <v>0</v>
          </cell>
          <cell r="AC165">
            <v>0</v>
          </cell>
          <cell r="AF165">
            <v>0</v>
          </cell>
          <cell r="AI165">
            <v>15</v>
          </cell>
          <cell r="AJ165" t="str">
            <v/>
          </cell>
        </row>
        <row r="166">
          <cell r="B166" t="str">
            <v>Morávek Kryštof</v>
          </cell>
          <cell r="C166">
            <v>1000</v>
          </cell>
          <cell r="D166" t="str">
            <v>Gambit Jihlava</v>
          </cell>
          <cell r="E166">
            <v>14</v>
          </cell>
          <cell r="H166">
            <v>0</v>
          </cell>
          <cell r="K166">
            <v>0</v>
          </cell>
          <cell r="N166">
            <v>0</v>
          </cell>
          <cell r="Q166">
            <v>0</v>
          </cell>
          <cell r="T166">
            <v>0</v>
          </cell>
          <cell r="W166">
            <v>0</v>
          </cell>
          <cell r="Z166">
            <v>0</v>
          </cell>
          <cell r="AC166">
            <v>0</v>
          </cell>
          <cell r="AF166">
            <v>0</v>
          </cell>
          <cell r="AI166">
            <v>14</v>
          </cell>
          <cell r="AJ166" t="str">
            <v/>
          </cell>
        </row>
        <row r="167">
          <cell r="B167" t="str">
            <v>Kokrda Matěj</v>
          </cell>
          <cell r="C167">
            <v>1000</v>
          </cell>
          <cell r="D167" t="str">
            <v>ŠK AZ Centrum Havlíčkův Brod</v>
          </cell>
          <cell r="E167">
            <v>13</v>
          </cell>
          <cell r="H167">
            <v>0</v>
          </cell>
          <cell r="K167">
            <v>0</v>
          </cell>
          <cell r="N167">
            <v>0</v>
          </cell>
          <cell r="Q167">
            <v>0</v>
          </cell>
          <cell r="T167">
            <v>0</v>
          </cell>
          <cell r="W167">
            <v>0</v>
          </cell>
          <cell r="Z167">
            <v>0</v>
          </cell>
          <cell r="AC167">
            <v>0</v>
          </cell>
          <cell r="AF167">
            <v>0</v>
          </cell>
          <cell r="AI167">
            <v>13</v>
          </cell>
          <cell r="AJ167" t="str">
            <v/>
          </cell>
        </row>
        <row r="168">
          <cell r="B168" t="str">
            <v>Valenta Ondřej</v>
          </cell>
          <cell r="C168">
            <v>1000</v>
          </cell>
          <cell r="D168" t="str">
            <v>ZŠ Kollárova Jihlava</v>
          </cell>
          <cell r="E168">
            <v>11</v>
          </cell>
          <cell r="H168">
            <v>0</v>
          </cell>
          <cell r="K168">
            <v>0</v>
          </cell>
          <cell r="N168">
            <v>0</v>
          </cell>
          <cell r="Q168">
            <v>0</v>
          </cell>
          <cell r="T168">
            <v>0</v>
          </cell>
          <cell r="W168">
            <v>0</v>
          </cell>
          <cell r="Z168">
            <v>0</v>
          </cell>
          <cell r="AC168">
            <v>0</v>
          </cell>
          <cell r="AF168">
            <v>0</v>
          </cell>
          <cell r="AI168">
            <v>11</v>
          </cell>
          <cell r="AJ168" t="str">
            <v/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H169">
            <v>0</v>
          </cell>
          <cell r="K169">
            <v>0</v>
          </cell>
          <cell r="N169">
            <v>0</v>
          </cell>
          <cell r="Q169">
            <v>0</v>
          </cell>
          <cell r="T169">
            <v>0</v>
          </cell>
          <cell r="W169">
            <v>0</v>
          </cell>
          <cell r="Z169">
            <v>0</v>
          </cell>
          <cell r="AC169">
            <v>0</v>
          </cell>
          <cell r="AF169">
            <v>0</v>
          </cell>
          <cell r="AI169">
            <v>0</v>
          </cell>
          <cell r="AJ169" t="str">
            <v/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H170">
            <v>0</v>
          </cell>
          <cell r="K170">
            <v>0</v>
          </cell>
          <cell r="N170">
            <v>0</v>
          </cell>
          <cell r="Q170">
            <v>0</v>
          </cell>
          <cell r="T170">
            <v>0</v>
          </cell>
          <cell r="W170">
            <v>0</v>
          </cell>
          <cell r="Z170">
            <v>0</v>
          </cell>
          <cell r="AC170">
            <v>0</v>
          </cell>
          <cell r="AF170">
            <v>0</v>
          </cell>
          <cell r="AI170">
            <v>0</v>
          </cell>
          <cell r="AJ170" t="str">
            <v/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H171">
            <v>0</v>
          </cell>
          <cell r="K171">
            <v>0</v>
          </cell>
          <cell r="N171">
            <v>0</v>
          </cell>
          <cell r="Q171">
            <v>0</v>
          </cell>
          <cell r="T171">
            <v>0</v>
          </cell>
          <cell r="W171">
            <v>0</v>
          </cell>
          <cell r="Z171">
            <v>0</v>
          </cell>
          <cell r="AC171">
            <v>0</v>
          </cell>
          <cell r="AF171">
            <v>0</v>
          </cell>
          <cell r="AI171">
            <v>0</v>
          </cell>
          <cell r="AJ171" t="str">
            <v/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H172">
            <v>0</v>
          </cell>
          <cell r="K172">
            <v>0</v>
          </cell>
          <cell r="N172">
            <v>0</v>
          </cell>
          <cell r="Q172">
            <v>0</v>
          </cell>
          <cell r="T172">
            <v>0</v>
          </cell>
          <cell r="W172">
            <v>0</v>
          </cell>
          <cell r="Z172">
            <v>0</v>
          </cell>
          <cell r="AC172">
            <v>0</v>
          </cell>
          <cell r="AF172">
            <v>0</v>
          </cell>
          <cell r="AI172">
            <v>0</v>
          </cell>
          <cell r="AJ172" t="str">
            <v/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H173">
            <v>0</v>
          </cell>
          <cell r="K173">
            <v>0</v>
          </cell>
          <cell r="N173">
            <v>0</v>
          </cell>
          <cell r="Q173">
            <v>0</v>
          </cell>
          <cell r="T173">
            <v>0</v>
          </cell>
          <cell r="W173">
            <v>0</v>
          </cell>
          <cell r="Z173">
            <v>0</v>
          </cell>
          <cell r="AC173">
            <v>0</v>
          </cell>
          <cell r="AF173">
            <v>0</v>
          </cell>
          <cell r="AI173">
            <v>0</v>
          </cell>
          <cell r="AJ173" t="str">
            <v/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H174">
            <v>0</v>
          </cell>
          <cell r="K174">
            <v>0</v>
          </cell>
          <cell r="N174">
            <v>0</v>
          </cell>
          <cell r="Q174">
            <v>0</v>
          </cell>
          <cell r="T174">
            <v>0</v>
          </cell>
          <cell r="W174">
            <v>0</v>
          </cell>
          <cell r="Z174">
            <v>0</v>
          </cell>
          <cell r="AC174">
            <v>0</v>
          </cell>
          <cell r="AF174">
            <v>0</v>
          </cell>
          <cell r="AI174">
            <v>0</v>
          </cell>
          <cell r="AJ174" t="str">
            <v/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H175">
            <v>0</v>
          </cell>
          <cell r="K175">
            <v>0</v>
          </cell>
          <cell r="N175">
            <v>0</v>
          </cell>
          <cell r="Q175">
            <v>0</v>
          </cell>
          <cell r="T175">
            <v>0</v>
          </cell>
          <cell r="W175">
            <v>0</v>
          </cell>
          <cell r="Z175">
            <v>0</v>
          </cell>
          <cell r="AC175">
            <v>0</v>
          </cell>
          <cell r="AF175">
            <v>0</v>
          </cell>
          <cell r="AI175">
            <v>0</v>
          </cell>
          <cell r="AJ175" t="str">
            <v/>
          </cell>
        </row>
        <row r="176"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H176">
            <v>0</v>
          </cell>
          <cell r="K176">
            <v>0</v>
          </cell>
          <cell r="N176">
            <v>0</v>
          </cell>
          <cell r="Q176">
            <v>0</v>
          </cell>
          <cell r="T176">
            <v>0</v>
          </cell>
          <cell r="W176">
            <v>0</v>
          </cell>
          <cell r="Z176">
            <v>0</v>
          </cell>
          <cell r="AC176">
            <v>0</v>
          </cell>
          <cell r="AF176">
            <v>0</v>
          </cell>
          <cell r="AI176">
            <v>0</v>
          </cell>
          <cell r="AJ176" t="str">
            <v/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H177">
            <v>0</v>
          </cell>
          <cell r="K177">
            <v>0</v>
          </cell>
          <cell r="N177">
            <v>0</v>
          </cell>
          <cell r="Q177">
            <v>0</v>
          </cell>
          <cell r="T177">
            <v>0</v>
          </cell>
          <cell r="W177">
            <v>0</v>
          </cell>
          <cell r="Z177">
            <v>0</v>
          </cell>
          <cell r="AC177">
            <v>0</v>
          </cell>
          <cell r="AF177">
            <v>0</v>
          </cell>
          <cell r="AI177">
            <v>0</v>
          </cell>
          <cell r="AJ177" t="str">
            <v/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H178">
            <v>0</v>
          </cell>
          <cell r="K178">
            <v>0</v>
          </cell>
          <cell r="N178">
            <v>0</v>
          </cell>
          <cell r="Q178">
            <v>0</v>
          </cell>
          <cell r="T178">
            <v>0</v>
          </cell>
          <cell r="W178">
            <v>0</v>
          </cell>
          <cell r="Z178">
            <v>0</v>
          </cell>
          <cell r="AC178">
            <v>0</v>
          </cell>
          <cell r="AF178">
            <v>0</v>
          </cell>
          <cell r="AI178">
            <v>0</v>
          </cell>
          <cell r="AJ178" t="str">
            <v/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H179">
            <v>0</v>
          </cell>
          <cell r="K179">
            <v>0</v>
          </cell>
          <cell r="N179">
            <v>0</v>
          </cell>
          <cell r="Q179">
            <v>0</v>
          </cell>
          <cell r="T179">
            <v>0</v>
          </cell>
          <cell r="W179">
            <v>0</v>
          </cell>
          <cell r="Z179">
            <v>0</v>
          </cell>
          <cell r="AC179">
            <v>0</v>
          </cell>
          <cell r="AF179">
            <v>0</v>
          </cell>
          <cell r="AI179">
            <v>0</v>
          </cell>
          <cell r="AJ179" t="str">
            <v/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H180">
            <v>0</v>
          </cell>
          <cell r="K180">
            <v>0</v>
          </cell>
          <cell r="N180">
            <v>0</v>
          </cell>
          <cell r="Q180">
            <v>0</v>
          </cell>
          <cell r="T180">
            <v>0</v>
          </cell>
          <cell r="W180">
            <v>0</v>
          </cell>
          <cell r="Z180">
            <v>0</v>
          </cell>
          <cell r="AC180">
            <v>0</v>
          </cell>
          <cell r="AF180">
            <v>0</v>
          </cell>
          <cell r="AI180">
            <v>0</v>
          </cell>
          <cell r="AJ180" t="str">
            <v/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H181">
            <v>0</v>
          </cell>
          <cell r="K181">
            <v>0</v>
          </cell>
          <cell r="N181">
            <v>0</v>
          </cell>
          <cell r="Q181">
            <v>0</v>
          </cell>
          <cell r="T181">
            <v>0</v>
          </cell>
          <cell r="W181">
            <v>0</v>
          </cell>
          <cell r="Z181">
            <v>0</v>
          </cell>
          <cell r="AC181">
            <v>0</v>
          </cell>
          <cell r="AF181">
            <v>0</v>
          </cell>
          <cell r="AI181">
            <v>0</v>
          </cell>
          <cell r="AJ181" t="str">
            <v/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H182">
            <v>0</v>
          </cell>
          <cell r="K182">
            <v>0</v>
          </cell>
          <cell r="N182">
            <v>0</v>
          </cell>
          <cell r="Q182">
            <v>0</v>
          </cell>
          <cell r="T182">
            <v>0</v>
          </cell>
          <cell r="W182">
            <v>0</v>
          </cell>
          <cell r="Z182">
            <v>0</v>
          </cell>
          <cell r="AC182">
            <v>0</v>
          </cell>
          <cell r="AF182">
            <v>0</v>
          </cell>
          <cell r="AI182">
            <v>0</v>
          </cell>
          <cell r="AJ182" t="str">
            <v/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H183">
            <v>0</v>
          </cell>
          <cell r="K183">
            <v>0</v>
          </cell>
          <cell r="N183">
            <v>0</v>
          </cell>
          <cell r="Q183">
            <v>0</v>
          </cell>
          <cell r="T183">
            <v>0</v>
          </cell>
          <cell r="W183">
            <v>0</v>
          </cell>
          <cell r="Z183">
            <v>0</v>
          </cell>
          <cell r="AC183">
            <v>0</v>
          </cell>
          <cell r="AF183">
            <v>0</v>
          </cell>
          <cell r="AI183">
            <v>0</v>
          </cell>
          <cell r="AJ183" t="str">
            <v/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H184">
            <v>0</v>
          </cell>
          <cell r="K184">
            <v>0</v>
          </cell>
          <cell r="N184">
            <v>0</v>
          </cell>
          <cell r="Q184">
            <v>0</v>
          </cell>
          <cell r="T184">
            <v>0</v>
          </cell>
          <cell r="W184">
            <v>0</v>
          </cell>
          <cell r="Z184">
            <v>0</v>
          </cell>
          <cell r="AC184">
            <v>0</v>
          </cell>
          <cell r="AF184">
            <v>0</v>
          </cell>
          <cell r="AI184">
            <v>0</v>
          </cell>
          <cell r="AJ184" t="str">
            <v/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H185">
            <v>0</v>
          </cell>
          <cell r="K185">
            <v>0</v>
          </cell>
          <cell r="N185">
            <v>0</v>
          </cell>
          <cell r="Q185">
            <v>0</v>
          </cell>
          <cell r="T185">
            <v>0</v>
          </cell>
          <cell r="W185">
            <v>0</v>
          </cell>
          <cell r="Z185">
            <v>0</v>
          </cell>
          <cell r="AC185">
            <v>0</v>
          </cell>
          <cell r="AF185">
            <v>0</v>
          </cell>
          <cell r="AI185">
            <v>0</v>
          </cell>
          <cell r="AJ185" t="str">
            <v/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H186">
            <v>0</v>
          </cell>
          <cell r="K186">
            <v>0</v>
          </cell>
          <cell r="N186">
            <v>0</v>
          </cell>
          <cell r="Q186">
            <v>0</v>
          </cell>
          <cell r="T186">
            <v>0</v>
          </cell>
          <cell r="W186">
            <v>0</v>
          </cell>
          <cell r="Z186">
            <v>0</v>
          </cell>
          <cell r="AC186">
            <v>0</v>
          </cell>
          <cell r="AF186">
            <v>0</v>
          </cell>
          <cell r="AI186">
            <v>0</v>
          </cell>
          <cell r="AJ186" t="str">
            <v/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H187">
            <v>0</v>
          </cell>
          <cell r="K187">
            <v>0</v>
          </cell>
          <cell r="N187">
            <v>0</v>
          </cell>
          <cell r="Q187">
            <v>0</v>
          </cell>
          <cell r="T187">
            <v>0</v>
          </cell>
          <cell r="W187">
            <v>0</v>
          </cell>
          <cell r="Z187">
            <v>0</v>
          </cell>
          <cell r="AC187">
            <v>0</v>
          </cell>
          <cell r="AF187">
            <v>0</v>
          </cell>
          <cell r="AI187">
            <v>0</v>
          </cell>
          <cell r="AJ187" t="str">
            <v/>
          </cell>
        </row>
        <row r="188"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H188">
            <v>0</v>
          </cell>
          <cell r="K188">
            <v>0</v>
          </cell>
          <cell r="N188">
            <v>0</v>
          </cell>
          <cell r="Q188">
            <v>0</v>
          </cell>
          <cell r="T188">
            <v>0</v>
          </cell>
          <cell r="W188">
            <v>0</v>
          </cell>
          <cell r="Z188">
            <v>0</v>
          </cell>
          <cell r="AC188">
            <v>0</v>
          </cell>
          <cell r="AF188">
            <v>0</v>
          </cell>
          <cell r="AI188">
            <v>0</v>
          </cell>
          <cell r="AJ188" t="str">
            <v/>
          </cell>
        </row>
        <row r="189"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H189">
            <v>0</v>
          </cell>
          <cell r="K189">
            <v>0</v>
          </cell>
          <cell r="N189">
            <v>0</v>
          </cell>
          <cell r="Q189">
            <v>0</v>
          </cell>
          <cell r="T189">
            <v>0</v>
          </cell>
          <cell r="W189">
            <v>0</v>
          </cell>
          <cell r="Z189">
            <v>0</v>
          </cell>
          <cell r="AC189">
            <v>0</v>
          </cell>
          <cell r="AF189">
            <v>0</v>
          </cell>
          <cell r="AI189">
            <v>0</v>
          </cell>
          <cell r="AJ189" t="str">
            <v/>
          </cell>
        </row>
        <row r="190">
          <cell r="B190">
            <v>0</v>
          </cell>
          <cell r="C190">
            <v>0</v>
          </cell>
          <cell r="D190">
            <v>0</v>
          </cell>
          <cell r="E190">
            <v>25</v>
          </cell>
          <cell r="H190">
            <v>14</v>
          </cell>
          <cell r="K190">
            <v>14</v>
          </cell>
          <cell r="N190">
            <v>18</v>
          </cell>
          <cell r="Q190">
            <v>19</v>
          </cell>
          <cell r="T190">
            <v>23</v>
          </cell>
          <cell r="W190">
            <v>0</v>
          </cell>
          <cell r="Z190">
            <v>0</v>
          </cell>
          <cell r="AC190">
            <v>0</v>
          </cell>
          <cell r="AF190">
            <v>0</v>
          </cell>
          <cell r="AI190">
            <v>113</v>
          </cell>
          <cell r="AJ190" t="str">
            <v/>
          </cell>
        </row>
        <row r="191">
          <cell r="B191" t="e">
            <v>#REF!</v>
          </cell>
          <cell r="C191" t="e">
            <v>#REF!</v>
          </cell>
          <cell r="D191" t="e">
            <v>#REF!</v>
          </cell>
          <cell r="E191" t="e">
            <v>#REF!</v>
          </cell>
          <cell r="H191" t="e">
            <v>#REF!</v>
          </cell>
          <cell r="K191" t="e">
            <v>#REF!</v>
          </cell>
          <cell r="N191" t="e">
            <v>#REF!</v>
          </cell>
          <cell r="Q191" t="e">
            <v>#REF!</v>
          </cell>
          <cell r="T191" t="e">
            <v>#REF!</v>
          </cell>
          <cell r="W191" t="e">
            <v>#REF!</v>
          </cell>
          <cell r="Z191" t="e">
            <v>#REF!</v>
          </cell>
          <cell r="AC191" t="e">
            <v>#REF!</v>
          </cell>
          <cell r="AF191" t="e">
            <v>#REF!</v>
          </cell>
          <cell r="AI191" t="e">
            <v>#REF!</v>
          </cell>
          <cell r="AJ191" t="e">
            <v>#REF!</v>
          </cell>
        </row>
        <row r="192">
          <cell r="B192" t="str">
            <v>kategorie H14</v>
          </cell>
          <cell r="C192">
            <v>0</v>
          </cell>
          <cell r="D192">
            <v>0</v>
          </cell>
          <cell r="E192">
            <v>0</v>
          </cell>
          <cell r="H192">
            <v>0</v>
          </cell>
          <cell r="K192">
            <v>0</v>
          </cell>
          <cell r="N192" t="str">
            <v>Turnaje</v>
          </cell>
          <cell r="Q192">
            <v>0</v>
          </cell>
          <cell r="T192" t="str">
            <v>B-body v turnaji  V-počet vítězství</v>
          </cell>
          <cell r="W192">
            <v>0</v>
          </cell>
          <cell r="Z192">
            <v>0</v>
          </cell>
          <cell r="AC192">
            <v>0</v>
          </cell>
          <cell r="AF192">
            <v>0</v>
          </cell>
          <cell r="AI192">
            <v>0</v>
          </cell>
          <cell r="AJ192" t="str">
            <v/>
          </cell>
        </row>
        <row r="193">
          <cell r="B193" t="str">
            <v>jméno</v>
          </cell>
          <cell r="C193" t="str">
            <v>ELO</v>
          </cell>
          <cell r="D193" t="str">
            <v>oddíl</v>
          </cell>
          <cell r="E193" t="str">
            <v>1.</v>
          </cell>
          <cell r="H193" t="str">
            <v>2.</v>
          </cell>
          <cell r="K193" t="str">
            <v>3.</v>
          </cell>
          <cell r="N193" t="str">
            <v>4.</v>
          </cell>
          <cell r="Q193" t="str">
            <v>5.</v>
          </cell>
          <cell r="T193" t="str">
            <v>6.</v>
          </cell>
          <cell r="W193" t="str">
            <v>7.</v>
          </cell>
          <cell r="Z193" t="str">
            <v>8.</v>
          </cell>
          <cell r="AC193" t="str">
            <v>9.</v>
          </cell>
          <cell r="AF193" t="str">
            <v>10.</v>
          </cell>
          <cell r="AI193" t="e">
            <v>#NUM!</v>
          </cell>
          <cell r="AJ193" t="e">
            <v>#NUM!</v>
          </cell>
        </row>
        <row r="194">
          <cell r="B194" t="str">
            <v>Kučera David</v>
          </cell>
          <cell r="C194">
            <v>1378</v>
          </cell>
          <cell r="D194" t="str">
            <v>Gambit Jihlava</v>
          </cell>
          <cell r="E194">
            <v>32</v>
          </cell>
          <cell r="H194">
            <v>40</v>
          </cell>
          <cell r="K194">
            <v>40</v>
          </cell>
          <cell r="N194">
            <v>40</v>
          </cell>
          <cell r="Q194">
            <v>35</v>
          </cell>
          <cell r="T194">
            <v>35</v>
          </cell>
          <cell r="W194">
            <v>0</v>
          </cell>
          <cell r="Z194">
            <v>0</v>
          </cell>
          <cell r="AC194">
            <v>0</v>
          </cell>
          <cell r="AF194">
            <v>0</v>
          </cell>
          <cell r="AI194">
            <v>222</v>
          </cell>
          <cell r="AJ194" t="str">
            <v/>
          </cell>
        </row>
        <row r="195">
          <cell r="B195" t="str">
            <v>Zedníček Filip</v>
          </cell>
          <cell r="C195">
            <v>1587</v>
          </cell>
          <cell r="D195" t="str">
            <v>Gambit Jihlava</v>
          </cell>
          <cell r="E195">
            <v>35</v>
          </cell>
          <cell r="H195">
            <v>32.000000999999997</v>
          </cell>
          <cell r="K195">
            <v>32</v>
          </cell>
          <cell r="N195">
            <v>32.000000999999997</v>
          </cell>
          <cell r="Q195">
            <v>40</v>
          </cell>
          <cell r="T195">
            <v>32</v>
          </cell>
          <cell r="W195">
            <v>0</v>
          </cell>
          <cell r="Z195">
            <v>0</v>
          </cell>
          <cell r="AC195">
            <v>0</v>
          </cell>
          <cell r="AF195">
            <v>0</v>
          </cell>
          <cell r="AI195">
            <v>203</v>
          </cell>
          <cell r="AJ195" t="str">
            <v/>
          </cell>
        </row>
        <row r="196">
          <cell r="B196" t="str">
            <v>Spilka Jáchym</v>
          </cell>
          <cell r="C196">
            <v>1145</v>
          </cell>
          <cell r="D196" t="str">
            <v>Gambit Jihlava</v>
          </cell>
          <cell r="E196">
            <v>30</v>
          </cell>
          <cell r="H196">
            <v>29</v>
          </cell>
          <cell r="K196">
            <v>24</v>
          </cell>
          <cell r="N196">
            <v>29</v>
          </cell>
          <cell r="Q196">
            <v>30</v>
          </cell>
          <cell r="T196">
            <v>30</v>
          </cell>
          <cell r="W196">
            <v>0</v>
          </cell>
          <cell r="Z196">
            <v>0</v>
          </cell>
          <cell r="AC196">
            <v>0</v>
          </cell>
          <cell r="AF196">
            <v>0</v>
          </cell>
          <cell r="AI196">
            <v>172</v>
          </cell>
          <cell r="AJ196" t="str">
            <v/>
          </cell>
        </row>
        <row r="197">
          <cell r="B197" t="str">
            <v>Ležal Filip</v>
          </cell>
          <cell r="C197">
            <v>1103</v>
          </cell>
          <cell r="D197" t="str">
            <v>TJ Žďár nad Sázavou z.s.</v>
          </cell>
          <cell r="E197">
            <v>26</v>
          </cell>
          <cell r="H197">
            <v>23</v>
          </cell>
          <cell r="K197">
            <v>27</v>
          </cell>
          <cell r="N197">
            <v>30</v>
          </cell>
          <cell r="Q197">
            <v>27</v>
          </cell>
          <cell r="T197">
            <v>29</v>
          </cell>
          <cell r="W197">
            <v>0</v>
          </cell>
          <cell r="Z197">
            <v>0</v>
          </cell>
          <cell r="AC197">
            <v>0</v>
          </cell>
          <cell r="AF197">
            <v>0</v>
          </cell>
          <cell r="AI197">
            <v>162</v>
          </cell>
          <cell r="AJ197" t="str">
            <v/>
          </cell>
        </row>
        <row r="198">
          <cell r="B198" t="str">
            <v>Zelenka Adam</v>
          </cell>
          <cell r="C198">
            <v>1379</v>
          </cell>
          <cell r="D198" t="str">
            <v>TJ Žďár nad Sázavou z.s.</v>
          </cell>
          <cell r="E198">
            <v>25</v>
          </cell>
          <cell r="H198">
            <v>35</v>
          </cell>
          <cell r="K198">
            <v>28</v>
          </cell>
          <cell r="N198">
            <v>0</v>
          </cell>
          <cell r="Q198">
            <v>28</v>
          </cell>
          <cell r="T198">
            <v>28</v>
          </cell>
          <cell r="W198">
            <v>0</v>
          </cell>
          <cell r="Z198">
            <v>0</v>
          </cell>
          <cell r="AC198">
            <v>0</v>
          </cell>
          <cell r="AF198">
            <v>0</v>
          </cell>
          <cell r="AI198">
            <v>144</v>
          </cell>
          <cell r="AJ198" t="str">
            <v/>
          </cell>
        </row>
        <row r="199">
          <cell r="B199" t="str">
            <v>Vokoun Tomáš</v>
          </cell>
          <cell r="C199">
            <v>1605</v>
          </cell>
          <cell r="D199" t="str">
            <v>TJ Žďár nad Sázavou z.s.</v>
          </cell>
          <cell r="E199">
            <v>0</v>
          </cell>
          <cell r="H199">
            <v>30</v>
          </cell>
          <cell r="K199">
            <v>35</v>
          </cell>
          <cell r="N199">
            <v>35</v>
          </cell>
          <cell r="Q199">
            <v>0</v>
          </cell>
          <cell r="T199">
            <v>40</v>
          </cell>
          <cell r="W199">
            <v>0</v>
          </cell>
          <cell r="Z199">
            <v>0</v>
          </cell>
          <cell r="AC199">
            <v>0</v>
          </cell>
          <cell r="AF199">
            <v>0</v>
          </cell>
          <cell r="AI199">
            <v>140</v>
          </cell>
          <cell r="AJ199" t="str">
            <v/>
          </cell>
        </row>
        <row r="200">
          <cell r="B200" t="str">
            <v>Houška Dominik</v>
          </cell>
          <cell r="C200">
            <v>1188</v>
          </cell>
          <cell r="D200" t="str">
            <v>TJ+DDM Náměšť n/Oslavou</v>
          </cell>
          <cell r="E200">
            <v>28</v>
          </cell>
          <cell r="H200">
            <v>24</v>
          </cell>
          <cell r="K200">
            <v>29</v>
          </cell>
          <cell r="N200">
            <v>0</v>
          </cell>
          <cell r="Q200">
            <v>29</v>
          </cell>
          <cell r="T200">
            <v>25</v>
          </cell>
          <cell r="W200">
            <v>0</v>
          </cell>
          <cell r="Z200">
            <v>0</v>
          </cell>
          <cell r="AC200">
            <v>0</v>
          </cell>
          <cell r="AF200">
            <v>0</v>
          </cell>
          <cell r="AI200">
            <v>135</v>
          </cell>
          <cell r="AJ200" t="str">
            <v/>
          </cell>
        </row>
        <row r="201">
          <cell r="B201" t="str">
            <v>Harvalík Ondřej</v>
          </cell>
          <cell r="C201">
            <v>1070</v>
          </cell>
          <cell r="D201" t="str">
            <v>ŠK AZ CENTRUM Havlíčkův Brod</v>
          </cell>
          <cell r="E201">
            <v>27</v>
          </cell>
          <cell r="H201">
            <v>26</v>
          </cell>
          <cell r="K201">
            <v>0</v>
          </cell>
          <cell r="N201">
            <v>25</v>
          </cell>
          <cell r="Q201">
            <v>23</v>
          </cell>
          <cell r="T201">
            <v>23</v>
          </cell>
          <cell r="W201">
            <v>0</v>
          </cell>
          <cell r="Z201">
            <v>0</v>
          </cell>
          <cell r="AC201">
            <v>0</v>
          </cell>
          <cell r="AF201">
            <v>0</v>
          </cell>
          <cell r="AI201">
            <v>124</v>
          </cell>
          <cell r="AJ201" t="str">
            <v/>
          </cell>
        </row>
        <row r="202">
          <cell r="B202" t="str">
            <v>Ecler Matěj</v>
          </cell>
          <cell r="C202">
            <v>1395</v>
          </cell>
          <cell r="D202" t="str">
            <v>TJ Spartak  Pelhřimov</v>
          </cell>
          <cell r="E202">
            <v>40</v>
          </cell>
          <cell r="H202">
            <v>0</v>
          </cell>
          <cell r="K202">
            <v>30</v>
          </cell>
          <cell r="N202">
            <v>0</v>
          </cell>
          <cell r="Q202">
            <v>32</v>
          </cell>
          <cell r="T202">
            <v>14</v>
          </cell>
          <cell r="W202">
            <v>0</v>
          </cell>
          <cell r="Z202">
            <v>0</v>
          </cell>
          <cell r="AC202">
            <v>0</v>
          </cell>
          <cell r="AF202">
            <v>0</v>
          </cell>
          <cell r="AI202">
            <v>116</v>
          </cell>
          <cell r="AJ202" t="str">
            <v/>
          </cell>
        </row>
        <row r="203">
          <cell r="B203" t="str">
            <v>Holcman Matěj</v>
          </cell>
          <cell r="C203">
            <v>1000</v>
          </cell>
          <cell r="D203" t="str">
            <v>DDM Jihlava</v>
          </cell>
          <cell r="E203">
            <v>18</v>
          </cell>
          <cell r="H203">
            <v>0</v>
          </cell>
          <cell r="K203">
            <v>20</v>
          </cell>
          <cell r="N203">
            <v>27</v>
          </cell>
          <cell r="Q203">
            <v>25</v>
          </cell>
          <cell r="T203">
            <v>21</v>
          </cell>
          <cell r="W203">
            <v>0</v>
          </cell>
          <cell r="Z203">
            <v>0</v>
          </cell>
          <cell r="AC203">
            <v>0</v>
          </cell>
          <cell r="AF203">
            <v>0</v>
          </cell>
          <cell r="AI203">
            <v>111</v>
          </cell>
          <cell r="AJ203" t="str">
            <v/>
          </cell>
        </row>
        <row r="204">
          <cell r="B204" t="str">
            <v>Pejcha Ivoš</v>
          </cell>
          <cell r="C204">
            <v>1376</v>
          </cell>
          <cell r="D204" t="str">
            <v>Gambit Jihlava</v>
          </cell>
          <cell r="E204">
            <v>29</v>
          </cell>
          <cell r="H204">
            <v>28</v>
          </cell>
          <cell r="K204">
            <v>26</v>
          </cell>
          <cell r="N204">
            <v>26</v>
          </cell>
          <cell r="Q204">
            <v>0</v>
          </cell>
          <cell r="T204">
            <v>0</v>
          </cell>
          <cell r="W204">
            <v>0</v>
          </cell>
          <cell r="Z204">
            <v>0</v>
          </cell>
          <cell r="AC204">
            <v>0</v>
          </cell>
          <cell r="AF204">
            <v>0</v>
          </cell>
          <cell r="AI204">
            <v>109</v>
          </cell>
          <cell r="AJ204" t="str">
            <v/>
          </cell>
        </row>
        <row r="205">
          <cell r="B205" t="str">
            <v>Rybáček Martin</v>
          </cell>
          <cell r="C205">
            <v>1000</v>
          </cell>
          <cell r="D205" t="str">
            <v>Gambit Jihlava</v>
          </cell>
          <cell r="E205">
            <v>19</v>
          </cell>
          <cell r="H205">
            <v>19</v>
          </cell>
          <cell r="K205">
            <v>23</v>
          </cell>
          <cell r="N205">
            <v>24</v>
          </cell>
          <cell r="Q205">
            <v>22</v>
          </cell>
          <cell r="T205">
            <v>0</v>
          </cell>
          <cell r="W205">
            <v>0</v>
          </cell>
          <cell r="Z205">
            <v>0</v>
          </cell>
          <cell r="AC205">
            <v>0</v>
          </cell>
          <cell r="AF205">
            <v>0</v>
          </cell>
          <cell r="AI205">
            <v>107</v>
          </cell>
          <cell r="AJ205" t="str">
            <v/>
          </cell>
        </row>
        <row r="206">
          <cell r="B206" t="str">
            <v>Horák David</v>
          </cell>
          <cell r="C206">
            <v>1000</v>
          </cell>
          <cell r="D206" t="str">
            <v>TJ Spartak  Pelhřimov</v>
          </cell>
          <cell r="E206">
            <v>20</v>
          </cell>
          <cell r="H206">
            <v>20</v>
          </cell>
          <cell r="K206">
            <v>21</v>
          </cell>
          <cell r="N206">
            <v>0</v>
          </cell>
          <cell r="Q206">
            <v>24</v>
          </cell>
          <cell r="T206">
            <v>17</v>
          </cell>
          <cell r="W206">
            <v>0</v>
          </cell>
          <cell r="Z206">
            <v>0</v>
          </cell>
          <cell r="AC206">
            <v>0</v>
          </cell>
          <cell r="AF206">
            <v>0</v>
          </cell>
          <cell r="AI206">
            <v>102</v>
          </cell>
          <cell r="AJ206" t="str">
            <v/>
          </cell>
        </row>
        <row r="207">
          <cell r="B207" t="str">
            <v>Žáček Michal</v>
          </cell>
          <cell r="C207">
            <v>1140</v>
          </cell>
          <cell r="D207" t="str">
            <v>TJ Jiskra Havlíčkův Brod</v>
          </cell>
          <cell r="E207">
            <v>24</v>
          </cell>
          <cell r="H207">
            <v>27</v>
          </cell>
          <cell r="K207">
            <v>22</v>
          </cell>
          <cell r="N207">
            <v>28</v>
          </cell>
          <cell r="Q207">
            <v>0</v>
          </cell>
          <cell r="T207">
            <v>0</v>
          </cell>
          <cell r="W207">
            <v>0</v>
          </cell>
          <cell r="Z207">
            <v>0</v>
          </cell>
          <cell r="AC207">
            <v>0</v>
          </cell>
          <cell r="AF207">
            <v>0</v>
          </cell>
          <cell r="AI207">
            <v>101</v>
          </cell>
          <cell r="AJ207" t="str">
            <v/>
          </cell>
        </row>
        <row r="208">
          <cell r="B208" t="str">
            <v>Zvolánek Tomáš</v>
          </cell>
          <cell r="C208">
            <v>1088</v>
          </cell>
          <cell r="D208" t="str">
            <v>Šachový klub Světlá nad Sázavou</v>
          </cell>
          <cell r="E208">
            <v>0</v>
          </cell>
          <cell r="H208">
            <v>25</v>
          </cell>
          <cell r="K208">
            <v>0</v>
          </cell>
          <cell r="N208">
            <v>0</v>
          </cell>
          <cell r="Q208">
            <v>26</v>
          </cell>
          <cell r="T208">
            <v>26</v>
          </cell>
          <cell r="W208">
            <v>0</v>
          </cell>
          <cell r="Z208">
            <v>0</v>
          </cell>
          <cell r="AC208">
            <v>0</v>
          </cell>
          <cell r="AF208">
            <v>0</v>
          </cell>
          <cell r="AI208">
            <v>77</v>
          </cell>
          <cell r="AJ208" t="str">
            <v/>
          </cell>
        </row>
        <row r="209">
          <cell r="B209" t="str">
            <v>Šedý Matěj</v>
          </cell>
          <cell r="C209">
            <v>1445</v>
          </cell>
          <cell r="D209" t="str">
            <v>Šachový klub Světlá nad Sázavou</v>
          </cell>
          <cell r="E209">
            <v>0</v>
          </cell>
          <cell r="H209">
            <v>0</v>
          </cell>
          <cell r="K209">
            <v>25</v>
          </cell>
          <cell r="N209">
            <v>0</v>
          </cell>
          <cell r="Q209">
            <v>0</v>
          </cell>
          <cell r="T209">
            <v>27</v>
          </cell>
          <cell r="W209">
            <v>0</v>
          </cell>
          <cell r="Z209">
            <v>0</v>
          </cell>
          <cell r="AC209">
            <v>0</v>
          </cell>
          <cell r="AF209">
            <v>0</v>
          </cell>
          <cell r="AI209">
            <v>52</v>
          </cell>
          <cell r="AJ209" t="str">
            <v/>
          </cell>
        </row>
        <row r="210">
          <cell r="B210" t="str">
            <v>Klofáč Jakub</v>
          </cell>
          <cell r="C210">
            <v>1119</v>
          </cell>
          <cell r="D210" t="str">
            <v>ŠK AZ CENTRUM Havlíčkův Brod</v>
          </cell>
          <cell r="E210">
            <v>22</v>
          </cell>
          <cell r="H210">
            <v>0</v>
          </cell>
          <cell r="K210">
            <v>0</v>
          </cell>
          <cell r="N210">
            <v>0</v>
          </cell>
          <cell r="Q210">
            <v>0</v>
          </cell>
          <cell r="T210">
            <v>24</v>
          </cell>
          <cell r="W210">
            <v>0</v>
          </cell>
          <cell r="Z210">
            <v>0</v>
          </cell>
          <cell r="AC210">
            <v>0</v>
          </cell>
          <cell r="AF210">
            <v>0</v>
          </cell>
          <cell r="AI210">
            <v>46</v>
          </cell>
          <cell r="AJ210" t="str">
            <v/>
          </cell>
        </row>
        <row r="211">
          <cell r="B211" t="str">
            <v>Plachý Jakub</v>
          </cell>
          <cell r="C211">
            <v>1000</v>
          </cell>
          <cell r="D211" t="str">
            <v>TJ Jiskra Havlíčkův Brod</v>
          </cell>
          <cell r="E211">
            <v>0</v>
          </cell>
          <cell r="H211">
            <v>0</v>
          </cell>
          <cell r="K211">
            <v>0</v>
          </cell>
          <cell r="N211">
            <v>23</v>
          </cell>
          <cell r="Q211">
            <v>0</v>
          </cell>
          <cell r="T211">
            <v>20</v>
          </cell>
          <cell r="W211">
            <v>0</v>
          </cell>
          <cell r="Z211">
            <v>0</v>
          </cell>
          <cell r="AC211">
            <v>0</v>
          </cell>
          <cell r="AF211">
            <v>0</v>
          </cell>
          <cell r="AI211">
            <v>43</v>
          </cell>
          <cell r="AJ211" t="str">
            <v/>
          </cell>
        </row>
        <row r="212">
          <cell r="B212" t="str">
            <v>Vondra Marek</v>
          </cell>
          <cell r="C212">
            <v>1000</v>
          </cell>
          <cell r="D212" t="str">
            <v>ŠK AZ CENTRUM Havlíčkův Brod</v>
          </cell>
          <cell r="E212">
            <v>21</v>
          </cell>
          <cell r="H212">
            <v>0</v>
          </cell>
          <cell r="K212">
            <v>0</v>
          </cell>
          <cell r="N212">
            <v>22</v>
          </cell>
          <cell r="Q212">
            <v>0</v>
          </cell>
          <cell r="T212">
            <v>0</v>
          </cell>
          <cell r="W212">
            <v>0</v>
          </cell>
          <cell r="Z212">
            <v>0</v>
          </cell>
          <cell r="AC212">
            <v>0</v>
          </cell>
          <cell r="AF212">
            <v>0</v>
          </cell>
          <cell r="AI212">
            <v>43</v>
          </cell>
          <cell r="AJ212" t="str">
            <v/>
          </cell>
        </row>
        <row r="213">
          <cell r="B213" t="str">
            <v>Benc Tomáš</v>
          </cell>
          <cell r="C213">
            <v>1000</v>
          </cell>
          <cell r="D213" t="str">
            <v>ŠO TJ Sokol Oudoleň</v>
          </cell>
          <cell r="E213">
            <v>0</v>
          </cell>
          <cell r="H213">
            <v>22</v>
          </cell>
          <cell r="K213">
            <v>0</v>
          </cell>
          <cell r="N213">
            <v>0</v>
          </cell>
          <cell r="Q213">
            <v>0</v>
          </cell>
          <cell r="T213">
            <v>18</v>
          </cell>
          <cell r="W213">
            <v>0</v>
          </cell>
          <cell r="Z213">
            <v>0</v>
          </cell>
          <cell r="AC213">
            <v>0</v>
          </cell>
          <cell r="AF213">
            <v>0</v>
          </cell>
          <cell r="AI213">
            <v>40</v>
          </cell>
          <cell r="AJ213" t="str">
            <v/>
          </cell>
        </row>
        <row r="214">
          <cell r="B214" t="str">
            <v>Přikryl Miloslav</v>
          </cell>
          <cell r="C214">
            <v>1134</v>
          </cell>
          <cell r="D214" t="str">
            <v>TJ Spartak  Pelhřimov</v>
          </cell>
          <cell r="E214">
            <v>17</v>
          </cell>
          <cell r="H214">
            <v>0</v>
          </cell>
          <cell r="K214">
            <v>0</v>
          </cell>
          <cell r="N214">
            <v>0</v>
          </cell>
          <cell r="Q214">
            <v>21</v>
          </cell>
          <cell r="T214">
            <v>0</v>
          </cell>
          <cell r="W214">
            <v>0</v>
          </cell>
          <cell r="Z214">
            <v>0</v>
          </cell>
          <cell r="AC214">
            <v>0</v>
          </cell>
          <cell r="AF214">
            <v>0</v>
          </cell>
          <cell r="AI214">
            <v>38</v>
          </cell>
          <cell r="AJ214" t="str">
            <v/>
          </cell>
        </row>
        <row r="215">
          <cell r="B215" t="str">
            <v>Sláma Matyáš</v>
          </cell>
          <cell r="C215">
            <v>1000</v>
          </cell>
          <cell r="D215" t="str">
            <v>ŠO TJ Sokol Oudoleň</v>
          </cell>
          <cell r="E215">
            <v>0</v>
          </cell>
          <cell r="H215">
            <v>21</v>
          </cell>
          <cell r="K215">
            <v>0</v>
          </cell>
          <cell r="N215">
            <v>0</v>
          </cell>
          <cell r="Q215">
            <v>0</v>
          </cell>
          <cell r="T215">
            <v>16</v>
          </cell>
          <cell r="W215">
            <v>0</v>
          </cell>
          <cell r="Z215">
            <v>0</v>
          </cell>
          <cell r="AC215">
            <v>0</v>
          </cell>
          <cell r="AF215">
            <v>0</v>
          </cell>
          <cell r="AI215">
            <v>37</v>
          </cell>
          <cell r="AJ215" t="str">
            <v/>
          </cell>
        </row>
        <row r="216">
          <cell r="B216" t="str">
            <v>Kříž Martin</v>
          </cell>
          <cell r="C216">
            <v>1000</v>
          </cell>
          <cell r="D216" t="str">
            <v>DMM Pelhřimov</v>
          </cell>
          <cell r="E216">
            <v>15</v>
          </cell>
          <cell r="H216">
            <v>0</v>
          </cell>
          <cell r="K216">
            <v>0</v>
          </cell>
          <cell r="N216">
            <v>0</v>
          </cell>
          <cell r="Q216">
            <v>17</v>
          </cell>
          <cell r="T216">
            <v>0</v>
          </cell>
          <cell r="W216">
            <v>0</v>
          </cell>
          <cell r="Z216">
            <v>0</v>
          </cell>
          <cell r="AC216">
            <v>0</v>
          </cell>
          <cell r="AF216">
            <v>0</v>
          </cell>
          <cell r="AI216">
            <v>32</v>
          </cell>
          <cell r="AJ216" t="str">
            <v/>
          </cell>
        </row>
        <row r="217">
          <cell r="B217" t="str">
            <v>Chalupa Adam</v>
          </cell>
          <cell r="C217">
            <v>1130</v>
          </cell>
          <cell r="D217" t="str">
            <v>Šachový klub Světlá nad Sázavou</v>
          </cell>
          <cell r="E217">
            <v>23</v>
          </cell>
          <cell r="H217">
            <v>0</v>
          </cell>
          <cell r="K217">
            <v>0</v>
          </cell>
          <cell r="N217">
            <v>0</v>
          </cell>
          <cell r="Q217">
            <v>0</v>
          </cell>
          <cell r="T217">
            <v>0</v>
          </cell>
          <cell r="W217">
            <v>0</v>
          </cell>
          <cell r="Z217">
            <v>0</v>
          </cell>
          <cell r="AC217">
            <v>0</v>
          </cell>
          <cell r="AF217">
            <v>0</v>
          </cell>
          <cell r="AI217">
            <v>23</v>
          </cell>
          <cell r="AJ217" t="str">
            <v/>
          </cell>
        </row>
        <row r="218">
          <cell r="B218" t="str">
            <v>Prášek Vojtěch</v>
          </cell>
          <cell r="C218">
            <v>1100</v>
          </cell>
          <cell r="D218" t="str">
            <v>Šachový klub Světlá nad Sázavou</v>
          </cell>
          <cell r="E218">
            <v>0</v>
          </cell>
          <cell r="H218">
            <v>0</v>
          </cell>
          <cell r="K218">
            <v>0</v>
          </cell>
          <cell r="N218">
            <v>0</v>
          </cell>
          <cell r="Q218">
            <v>0</v>
          </cell>
          <cell r="T218">
            <v>22</v>
          </cell>
          <cell r="W218">
            <v>0</v>
          </cell>
          <cell r="Z218">
            <v>0</v>
          </cell>
          <cell r="AC218">
            <v>0</v>
          </cell>
          <cell r="AF218">
            <v>0</v>
          </cell>
          <cell r="AI218">
            <v>22</v>
          </cell>
          <cell r="AJ218" t="str">
            <v/>
          </cell>
        </row>
        <row r="219">
          <cell r="B219" t="str">
            <v>Fryč Tomáš</v>
          </cell>
          <cell r="C219">
            <v>1000</v>
          </cell>
          <cell r="D219" t="str">
            <v>DDM Budík Moravské Budějovice</v>
          </cell>
          <cell r="E219">
            <v>0</v>
          </cell>
          <cell r="H219">
            <v>0</v>
          </cell>
          <cell r="K219">
            <v>0</v>
          </cell>
          <cell r="N219">
            <v>21</v>
          </cell>
          <cell r="Q219">
            <v>0</v>
          </cell>
          <cell r="T219">
            <v>0</v>
          </cell>
          <cell r="W219">
            <v>0</v>
          </cell>
          <cell r="Z219">
            <v>0</v>
          </cell>
          <cell r="AC219">
            <v>0</v>
          </cell>
          <cell r="AF219">
            <v>0</v>
          </cell>
          <cell r="AI219">
            <v>21</v>
          </cell>
          <cell r="AJ219" t="str">
            <v/>
          </cell>
        </row>
        <row r="220">
          <cell r="B220" t="str">
            <v>Beran Matyáš</v>
          </cell>
          <cell r="C220">
            <v>1000</v>
          </cell>
          <cell r="D220" t="str">
            <v>TJ Jiskra Humpolec</v>
          </cell>
          <cell r="E220">
            <v>0</v>
          </cell>
          <cell r="H220">
            <v>0</v>
          </cell>
          <cell r="K220">
            <v>0</v>
          </cell>
          <cell r="N220">
            <v>0</v>
          </cell>
          <cell r="Q220">
            <v>20</v>
          </cell>
          <cell r="T220">
            <v>0</v>
          </cell>
          <cell r="W220">
            <v>0</v>
          </cell>
          <cell r="Z220">
            <v>0</v>
          </cell>
          <cell r="AC220">
            <v>0</v>
          </cell>
          <cell r="AF220">
            <v>0</v>
          </cell>
          <cell r="AI220">
            <v>20</v>
          </cell>
          <cell r="AJ220" t="str">
            <v/>
          </cell>
        </row>
        <row r="221">
          <cell r="B221" t="str">
            <v>Kubát Jan</v>
          </cell>
          <cell r="C221">
            <v>1000</v>
          </cell>
          <cell r="D221" t="str">
            <v>ŠO TJ Sokol Oudoleň</v>
          </cell>
          <cell r="E221">
            <v>0</v>
          </cell>
          <cell r="H221">
            <v>0</v>
          </cell>
          <cell r="K221">
            <v>0</v>
          </cell>
          <cell r="N221">
            <v>0</v>
          </cell>
          <cell r="Q221">
            <v>0</v>
          </cell>
          <cell r="T221">
            <v>19</v>
          </cell>
          <cell r="W221">
            <v>0</v>
          </cell>
          <cell r="Z221">
            <v>0</v>
          </cell>
          <cell r="AC221">
            <v>0</v>
          </cell>
          <cell r="AF221">
            <v>0</v>
          </cell>
          <cell r="AI221">
            <v>19</v>
          </cell>
          <cell r="AJ221" t="str">
            <v/>
          </cell>
        </row>
        <row r="222">
          <cell r="B222" t="str">
            <v>Nekvinda Tomáš</v>
          </cell>
          <cell r="C222">
            <v>1000</v>
          </cell>
          <cell r="D222" t="str">
            <v>ZŠ O. Březiny Jihlava</v>
          </cell>
          <cell r="E222">
            <v>0</v>
          </cell>
          <cell r="H222">
            <v>0</v>
          </cell>
          <cell r="K222">
            <v>0</v>
          </cell>
          <cell r="N222">
            <v>0</v>
          </cell>
          <cell r="Q222">
            <v>19</v>
          </cell>
          <cell r="T222">
            <v>0</v>
          </cell>
          <cell r="W222">
            <v>0</v>
          </cell>
          <cell r="Z222">
            <v>0</v>
          </cell>
          <cell r="AC222">
            <v>0</v>
          </cell>
          <cell r="AF222">
            <v>0</v>
          </cell>
          <cell r="AI222">
            <v>19</v>
          </cell>
          <cell r="AJ222" t="str">
            <v/>
          </cell>
        </row>
        <row r="223">
          <cell r="B223" t="str">
            <v>Brož Jan</v>
          </cell>
          <cell r="C223">
            <v>1000</v>
          </cell>
          <cell r="D223" t="str">
            <v>DDM Pelhřimov</v>
          </cell>
          <cell r="E223">
            <v>0</v>
          </cell>
          <cell r="H223">
            <v>0</v>
          </cell>
          <cell r="K223">
            <v>0</v>
          </cell>
          <cell r="N223">
            <v>0</v>
          </cell>
          <cell r="Q223">
            <v>18</v>
          </cell>
          <cell r="T223">
            <v>0</v>
          </cell>
          <cell r="W223">
            <v>0</v>
          </cell>
          <cell r="Z223">
            <v>0</v>
          </cell>
          <cell r="AC223">
            <v>0</v>
          </cell>
          <cell r="AF223">
            <v>0</v>
          </cell>
          <cell r="AI223">
            <v>18</v>
          </cell>
          <cell r="AJ223" t="str">
            <v/>
          </cell>
        </row>
        <row r="224">
          <cell r="B224" t="str">
            <v>Preisler Jaroslav</v>
          </cell>
          <cell r="C224">
            <v>1000</v>
          </cell>
          <cell r="D224" t="str">
            <v>ZŠ a MŠ Křižánky</v>
          </cell>
          <cell r="E224">
            <v>0</v>
          </cell>
          <cell r="H224">
            <v>18</v>
          </cell>
          <cell r="K224">
            <v>0</v>
          </cell>
          <cell r="N224">
            <v>0</v>
          </cell>
          <cell r="Q224">
            <v>0</v>
          </cell>
          <cell r="T224">
            <v>0</v>
          </cell>
          <cell r="W224">
            <v>0</v>
          </cell>
          <cell r="Z224">
            <v>0</v>
          </cell>
          <cell r="AC224">
            <v>0</v>
          </cell>
          <cell r="AF224">
            <v>0</v>
          </cell>
          <cell r="AI224">
            <v>18</v>
          </cell>
          <cell r="AJ224" t="str">
            <v/>
          </cell>
        </row>
        <row r="225">
          <cell r="B225" t="str">
            <v>Čeloud Daniel</v>
          </cell>
          <cell r="C225">
            <v>1000</v>
          </cell>
          <cell r="D225" t="str">
            <v>ZŠ Kollárova Jihlava</v>
          </cell>
          <cell r="E225">
            <v>16</v>
          </cell>
          <cell r="H225">
            <v>0</v>
          </cell>
          <cell r="K225">
            <v>0</v>
          </cell>
          <cell r="N225">
            <v>0</v>
          </cell>
          <cell r="Q225">
            <v>0</v>
          </cell>
          <cell r="T225">
            <v>0</v>
          </cell>
          <cell r="W225">
            <v>0</v>
          </cell>
          <cell r="Z225">
            <v>0</v>
          </cell>
          <cell r="AC225">
            <v>0</v>
          </cell>
          <cell r="AF225">
            <v>0</v>
          </cell>
          <cell r="AI225">
            <v>16</v>
          </cell>
          <cell r="AJ225" t="str">
            <v/>
          </cell>
        </row>
        <row r="226">
          <cell r="B226" t="str">
            <v>Simandl Štěpán</v>
          </cell>
          <cell r="C226">
            <v>1000</v>
          </cell>
          <cell r="D226" t="str">
            <v>TJ Spartak Pelhřimov</v>
          </cell>
          <cell r="E226">
            <v>0</v>
          </cell>
          <cell r="H226">
            <v>0</v>
          </cell>
          <cell r="K226">
            <v>0</v>
          </cell>
          <cell r="N226">
            <v>0</v>
          </cell>
          <cell r="Q226">
            <v>0</v>
          </cell>
          <cell r="T226">
            <v>15</v>
          </cell>
          <cell r="W226">
            <v>0</v>
          </cell>
          <cell r="Z226">
            <v>0</v>
          </cell>
          <cell r="AC226">
            <v>0</v>
          </cell>
          <cell r="AF226">
            <v>0</v>
          </cell>
          <cell r="AI226">
            <v>15</v>
          </cell>
          <cell r="AJ226" t="str">
            <v/>
          </cell>
        </row>
        <row r="227"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H227">
            <v>0</v>
          </cell>
          <cell r="K227">
            <v>0</v>
          </cell>
          <cell r="N227">
            <v>0</v>
          </cell>
          <cell r="Q227">
            <v>0</v>
          </cell>
          <cell r="T227">
            <v>0</v>
          </cell>
          <cell r="W227">
            <v>0</v>
          </cell>
          <cell r="Z227">
            <v>0</v>
          </cell>
          <cell r="AC227">
            <v>0</v>
          </cell>
          <cell r="AF227">
            <v>0</v>
          </cell>
          <cell r="AI227">
            <v>0</v>
          </cell>
          <cell r="AJ227" t="str">
            <v/>
          </cell>
        </row>
        <row r="228"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H228">
            <v>0</v>
          </cell>
          <cell r="K228">
            <v>0</v>
          </cell>
          <cell r="N228">
            <v>0</v>
          </cell>
          <cell r="Q228">
            <v>0</v>
          </cell>
          <cell r="T228">
            <v>0</v>
          </cell>
          <cell r="W228">
            <v>0</v>
          </cell>
          <cell r="Z228">
            <v>0</v>
          </cell>
          <cell r="AC228">
            <v>0</v>
          </cell>
          <cell r="AF228">
            <v>0</v>
          </cell>
          <cell r="AI228">
            <v>0</v>
          </cell>
          <cell r="AJ228" t="str">
            <v/>
          </cell>
        </row>
        <row r="229"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H229">
            <v>0</v>
          </cell>
          <cell r="K229">
            <v>0</v>
          </cell>
          <cell r="N229">
            <v>0</v>
          </cell>
          <cell r="Q229">
            <v>0</v>
          </cell>
          <cell r="T229">
            <v>0</v>
          </cell>
          <cell r="W229">
            <v>0</v>
          </cell>
          <cell r="Z229">
            <v>0</v>
          </cell>
          <cell r="AC229">
            <v>0</v>
          </cell>
          <cell r="AF229">
            <v>0</v>
          </cell>
          <cell r="AI229">
            <v>0</v>
          </cell>
          <cell r="AJ229" t="str">
            <v/>
          </cell>
        </row>
        <row r="230">
          <cell r="B230">
            <v>0</v>
          </cell>
          <cell r="C230">
            <v>0</v>
          </cell>
          <cell r="D230">
            <v>0</v>
          </cell>
          <cell r="E230">
            <v>19</v>
          </cell>
          <cell r="H230">
            <v>16</v>
          </cell>
          <cell r="K230">
            <v>14</v>
          </cell>
          <cell r="N230">
            <v>13</v>
          </cell>
          <cell r="Q230">
            <v>17</v>
          </cell>
          <cell r="T230">
            <v>20</v>
          </cell>
          <cell r="W230">
            <v>0</v>
          </cell>
          <cell r="Z230">
            <v>0</v>
          </cell>
          <cell r="AC230">
            <v>0</v>
          </cell>
          <cell r="AF230">
            <v>0</v>
          </cell>
          <cell r="AI230">
            <v>99</v>
          </cell>
          <cell r="AJ230" t="str">
            <v/>
          </cell>
        </row>
        <row r="231">
          <cell r="B231" t="str">
            <v>kategorie H16</v>
          </cell>
          <cell r="C231" t="str">
            <v>.</v>
          </cell>
          <cell r="D231">
            <v>0</v>
          </cell>
          <cell r="E231">
            <v>0</v>
          </cell>
          <cell r="H231">
            <v>0</v>
          </cell>
          <cell r="K231">
            <v>0</v>
          </cell>
          <cell r="N231" t="str">
            <v>Turnaje</v>
          </cell>
          <cell r="Q231">
            <v>0</v>
          </cell>
          <cell r="T231" t="str">
            <v>B-body v turnaji  V-počet vítězství</v>
          </cell>
          <cell r="W231">
            <v>0</v>
          </cell>
          <cell r="Z231">
            <v>0</v>
          </cell>
          <cell r="AC231">
            <v>0</v>
          </cell>
          <cell r="AF231">
            <v>0</v>
          </cell>
          <cell r="AI231">
            <v>0</v>
          </cell>
          <cell r="AJ231" t="str">
            <v/>
          </cell>
        </row>
        <row r="232">
          <cell r="B232" t="str">
            <v>jméno</v>
          </cell>
          <cell r="C232" t="str">
            <v>ELO</v>
          </cell>
          <cell r="D232" t="str">
            <v>oddíl</v>
          </cell>
          <cell r="E232" t="str">
            <v>1.</v>
          </cell>
          <cell r="H232" t="str">
            <v>2.</v>
          </cell>
          <cell r="K232" t="str">
            <v>3.</v>
          </cell>
          <cell r="N232" t="str">
            <v>4.</v>
          </cell>
          <cell r="Q232" t="str">
            <v>5.</v>
          </cell>
          <cell r="T232" t="str">
            <v>6.</v>
          </cell>
          <cell r="W232" t="str">
            <v>7.</v>
          </cell>
          <cell r="Z232" t="str">
            <v>8.</v>
          </cell>
          <cell r="AC232" t="str">
            <v>9.</v>
          </cell>
          <cell r="AF232" t="str">
            <v>10.</v>
          </cell>
          <cell r="AI232" t="e">
            <v>#NUM!</v>
          </cell>
          <cell r="AJ232" t="e">
            <v>#NUM!</v>
          </cell>
        </row>
        <row r="233">
          <cell r="B233" t="str">
            <v>Sklář Petr</v>
          </cell>
          <cell r="C233">
            <v>1278</v>
          </cell>
          <cell r="D233" t="str">
            <v>TJ Žďár nad Sázavou z.s.</v>
          </cell>
          <cell r="E233">
            <v>28</v>
          </cell>
          <cell r="H233">
            <v>30</v>
          </cell>
          <cell r="K233">
            <v>32</v>
          </cell>
          <cell r="N233">
            <v>32</v>
          </cell>
          <cell r="Q233">
            <v>27</v>
          </cell>
          <cell r="T233">
            <v>30</v>
          </cell>
          <cell r="W233">
            <v>0</v>
          </cell>
          <cell r="Z233">
            <v>0</v>
          </cell>
          <cell r="AC233">
            <v>0</v>
          </cell>
          <cell r="AF233">
            <v>0</v>
          </cell>
          <cell r="AI233">
            <v>179</v>
          </cell>
          <cell r="AJ233" t="str">
            <v/>
          </cell>
        </row>
        <row r="234">
          <cell r="B234" t="str">
            <v>Němec Tomáš</v>
          </cell>
          <cell r="C234">
            <v>1270</v>
          </cell>
          <cell r="D234" t="str">
            <v>TJ Jiskra Havlíčkův Brod</v>
          </cell>
          <cell r="E234">
            <v>30</v>
          </cell>
          <cell r="H234">
            <v>40</v>
          </cell>
          <cell r="K234">
            <v>30</v>
          </cell>
          <cell r="N234">
            <v>0</v>
          </cell>
          <cell r="Q234">
            <v>30</v>
          </cell>
          <cell r="T234">
            <v>40</v>
          </cell>
          <cell r="W234">
            <v>0</v>
          </cell>
          <cell r="Z234">
            <v>0</v>
          </cell>
          <cell r="AC234">
            <v>0</v>
          </cell>
          <cell r="AF234">
            <v>0</v>
          </cell>
          <cell r="AI234">
            <v>170</v>
          </cell>
          <cell r="AJ234" t="str">
            <v/>
          </cell>
        </row>
        <row r="235">
          <cell r="B235" t="str">
            <v>Kolátor Vojtěch</v>
          </cell>
          <cell r="C235">
            <v>1369</v>
          </cell>
          <cell r="D235" t="str">
            <v>TJ Žďár nad Sázavou z.s.</v>
          </cell>
          <cell r="E235">
            <v>40</v>
          </cell>
          <cell r="H235">
            <v>29</v>
          </cell>
          <cell r="K235">
            <v>0</v>
          </cell>
          <cell r="N235">
            <v>30</v>
          </cell>
          <cell r="Q235">
            <v>29</v>
          </cell>
          <cell r="T235">
            <v>32</v>
          </cell>
          <cell r="W235">
            <v>0</v>
          </cell>
          <cell r="Z235">
            <v>0</v>
          </cell>
          <cell r="AC235">
            <v>0</v>
          </cell>
          <cell r="AF235">
            <v>0</v>
          </cell>
          <cell r="AI235">
            <v>160</v>
          </cell>
          <cell r="AJ235" t="str">
            <v/>
          </cell>
        </row>
        <row r="236">
          <cell r="B236" t="str">
            <v>Houdek Ondřej</v>
          </cell>
          <cell r="C236">
            <v>1336</v>
          </cell>
          <cell r="D236" t="str">
            <v>TJ Žďár nad Sázavou z.s.</v>
          </cell>
          <cell r="E236">
            <v>0</v>
          </cell>
          <cell r="H236">
            <v>35</v>
          </cell>
          <cell r="K236">
            <v>29</v>
          </cell>
          <cell r="N236">
            <v>29</v>
          </cell>
          <cell r="Q236">
            <v>0</v>
          </cell>
          <cell r="T236">
            <v>35</v>
          </cell>
          <cell r="W236">
            <v>0</v>
          </cell>
          <cell r="Z236">
            <v>0</v>
          </cell>
          <cell r="AC236">
            <v>0</v>
          </cell>
          <cell r="AF236">
            <v>0</v>
          </cell>
          <cell r="AI236">
            <v>128</v>
          </cell>
          <cell r="AJ236" t="str">
            <v/>
          </cell>
        </row>
        <row r="237">
          <cell r="B237" t="str">
            <v>Simajchl Adam</v>
          </cell>
          <cell r="C237">
            <v>1100</v>
          </cell>
          <cell r="D237" t="str">
            <v>Spartak Velké Meziříčí</v>
          </cell>
          <cell r="E237">
            <v>27</v>
          </cell>
          <cell r="H237">
            <v>0</v>
          </cell>
          <cell r="K237">
            <v>28</v>
          </cell>
          <cell r="N237">
            <v>0</v>
          </cell>
          <cell r="Q237">
            <v>32</v>
          </cell>
          <cell r="T237">
            <v>29</v>
          </cell>
          <cell r="W237">
            <v>0</v>
          </cell>
          <cell r="Z237">
            <v>0</v>
          </cell>
          <cell r="AC237">
            <v>0</v>
          </cell>
          <cell r="AF237">
            <v>0</v>
          </cell>
          <cell r="AI237">
            <v>116</v>
          </cell>
          <cell r="AJ237" t="str">
            <v/>
          </cell>
        </row>
        <row r="238">
          <cell r="B238" t="str">
            <v>Vyhnálek Jan</v>
          </cell>
          <cell r="C238">
            <v>1503</v>
          </cell>
          <cell r="D238" t="str">
            <v>TJ Spartak  Pelhřimov</v>
          </cell>
          <cell r="E238">
            <v>35</v>
          </cell>
          <cell r="H238">
            <v>0</v>
          </cell>
          <cell r="K238">
            <v>40</v>
          </cell>
          <cell r="N238">
            <v>0</v>
          </cell>
          <cell r="Q238">
            <v>40</v>
          </cell>
          <cell r="T238">
            <v>0</v>
          </cell>
          <cell r="W238">
            <v>0</v>
          </cell>
          <cell r="Z238">
            <v>0</v>
          </cell>
          <cell r="AC238">
            <v>0</v>
          </cell>
          <cell r="AF238">
            <v>0</v>
          </cell>
          <cell r="AI238">
            <v>115</v>
          </cell>
          <cell r="AJ238" t="str">
            <v/>
          </cell>
        </row>
        <row r="239">
          <cell r="B239" t="str">
            <v>Vinopal Vít</v>
          </cell>
          <cell r="C239">
            <v>1220</v>
          </cell>
          <cell r="D239" t="str">
            <v>TJ Žďár nad Sázavou z.s.</v>
          </cell>
          <cell r="E239">
            <v>29</v>
          </cell>
          <cell r="H239">
            <v>0</v>
          </cell>
          <cell r="K239">
            <v>27</v>
          </cell>
          <cell r="N239">
            <v>28</v>
          </cell>
          <cell r="Q239">
            <v>28</v>
          </cell>
          <cell r="T239">
            <v>0</v>
          </cell>
          <cell r="W239">
            <v>0</v>
          </cell>
          <cell r="Z239">
            <v>0</v>
          </cell>
          <cell r="AC239">
            <v>0</v>
          </cell>
          <cell r="AF239">
            <v>0</v>
          </cell>
          <cell r="AI239">
            <v>112</v>
          </cell>
          <cell r="AJ239" t="str">
            <v/>
          </cell>
        </row>
        <row r="240">
          <cell r="B240" t="str">
            <v>Zelený Ondřej</v>
          </cell>
          <cell r="C240">
            <v>1625</v>
          </cell>
          <cell r="D240" t="str">
            <v>ŠK Caissa Třebíč z.s.</v>
          </cell>
          <cell r="E240">
            <v>0</v>
          </cell>
          <cell r="H240">
            <v>32</v>
          </cell>
          <cell r="K240">
            <v>35</v>
          </cell>
          <cell r="N240">
            <v>40</v>
          </cell>
          <cell r="Q240">
            <v>0</v>
          </cell>
          <cell r="T240">
            <v>0</v>
          </cell>
          <cell r="W240">
            <v>0</v>
          </cell>
          <cell r="Z240">
            <v>0</v>
          </cell>
          <cell r="AC240">
            <v>0</v>
          </cell>
          <cell r="AF240">
            <v>0</v>
          </cell>
          <cell r="AI240">
            <v>107</v>
          </cell>
          <cell r="AJ240" t="str">
            <v/>
          </cell>
        </row>
        <row r="241">
          <cell r="B241" t="str">
            <v>Chrást František</v>
          </cell>
          <cell r="C241">
            <v>1000</v>
          </cell>
          <cell r="D241" t="str">
            <v>AŠSK Active - SVČ Žďár nad Sázavou</v>
          </cell>
          <cell r="E241">
            <v>0</v>
          </cell>
          <cell r="H241">
            <v>0</v>
          </cell>
          <cell r="K241">
            <v>25</v>
          </cell>
          <cell r="N241">
            <v>27</v>
          </cell>
          <cell r="Q241">
            <v>25</v>
          </cell>
          <cell r="T241">
            <v>0</v>
          </cell>
          <cell r="W241">
            <v>0</v>
          </cell>
          <cell r="Z241">
            <v>0</v>
          </cell>
          <cell r="AC241">
            <v>0</v>
          </cell>
          <cell r="AF241">
            <v>0</v>
          </cell>
          <cell r="AI241">
            <v>77</v>
          </cell>
          <cell r="AJ241" t="str">
            <v/>
          </cell>
        </row>
        <row r="242">
          <cell r="B242" t="str">
            <v>Kaňka Lukáš</v>
          </cell>
          <cell r="C242">
            <v>1520</v>
          </cell>
          <cell r="D242" t="str">
            <v>TJ Spartak  Pelhřimov</v>
          </cell>
          <cell r="E242">
            <v>32</v>
          </cell>
          <cell r="H242">
            <v>0</v>
          </cell>
          <cell r="K242">
            <v>0</v>
          </cell>
          <cell r="N242">
            <v>0</v>
          </cell>
          <cell r="Q242">
            <v>35</v>
          </cell>
          <cell r="T242">
            <v>0</v>
          </cell>
          <cell r="W242">
            <v>0</v>
          </cell>
          <cell r="Z242">
            <v>0</v>
          </cell>
          <cell r="AC242">
            <v>0</v>
          </cell>
          <cell r="AF242">
            <v>0</v>
          </cell>
          <cell r="AI242">
            <v>67</v>
          </cell>
          <cell r="AJ242" t="str">
            <v/>
          </cell>
        </row>
        <row r="243">
          <cell r="B243" t="str">
            <v>Hajný Miroslav</v>
          </cell>
          <cell r="C243">
            <v>1000</v>
          </cell>
          <cell r="D243" t="str">
            <v>DDM Telč</v>
          </cell>
          <cell r="E243">
            <v>26</v>
          </cell>
          <cell r="H243">
            <v>0</v>
          </cell>
          <cell r="K243">
            <v>0</v>
          </cell>
          <cell r="N243">
            <v>0</v>
          </cell>
          <cell r="Q243">
            <v>26</v>
          </cell>
          <cell r="T243">
            <v>0</v>
          </cell>
          <cell r="W243">
            <v>0</v>
          </cell>
          <cell r="Z243">
            <v>0</v>
          </cell>
          <cell r="AC243">
            <v>0</v>
          </cell>
          <cell r="AF243">
            <v>0</v>
          </cell>
          <cell r="AI243">
            <v>52</v>
          </cell>
          <cell r="AJ243" t="str">
            <v/>
          </cell>
        </row>
        <row r="244">
          <cell r="B244" t="str">
            <v>Váhala Marek</v>
          </cell>
          <cell r="C244">
            <v>1186</v>
          </cell>
          <cell r="D244" t="str">
            <v>Gambit Jihlava</v>
          </cell>
          <cell r="E244">
            <v>0</v>
          </cell>
          <cell r="H244">
            <v>0</v>
          </cell>
          <cell r="K244">
            <v>0</v>
          </cell>
          <cell r="N244">
            <v>35</v>
          </cell>
          <cell r="Q244">
            <v>0</v>
          </cell>
          <cell r="T244">
            <v>0</v>
          </cell>
          <cell r="W244">
            <v>0</v>
          </cell>
          <cell r="Z244">
            <v>0</v>
          </cell>
          <cell r="AC244">
            <v>0</v>
          </cell>
          <cell r="AF244">
            <v>0</v>
          </cell>
          <cell r="AI244">
            <v>35</v>
          </cell>
          <cell r="AJ244" t="str">
            <v/>
          </cell>
        </row>
        <row r="245">
          <cell r="B245" t="str">
            <v>Škarvada Štěpán</v>
          </cell>
          <cell r="C245">
            <v>1000</v>
          </cell>
          <cell r="D245" t="str">
            <v>ŠK Caissa Třebíč z.s.</v>
          </cell>
          <cell r="E245">
            <v>0</v>
          </cell>
          <cell r="H245">
            <v>0</v>
          </cell>
          <cell r="K245">
            <v>26</v>
          </cell>
          <cell r="N245">
            <v>0</v>
          </cell>
          <cell r="Q245">
            <v>0</v>
          </cell>
          <cell r="T245">
            <v>0</v>
          </cell>
          <cell r="W245">
            <v>0</v>
          </cell>
          <cell r="Z245">
            <v>0</v>
          </cell>
          <cell r="AC245">
            <v>0</v>
          </cell>
          <cell r="AF245">
            <v>0</v>
          </cell>
          <cell r="AI245">
            <v>26</v>
          </cell>
          <cell r="AJ245" t="str">
            <v/>
          </cell>
        </row>
        <row r="246"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H246">
            <v>0</v>
          </cell>
          <cell r="K246">
            <v>0</v>
          </cell>
          <cell r="N246">
            <v>0</v>
          </cell>
          <cell r="Q246">
            <v>0</v>
          </cell>
          <cell r="T246">
            <v>0</v>
          </cell>
          <cell r="W246">
            <v>0</v>
          </cell>
          <cell r="Z246">
            <v>0</v>
          </cell>
          <cell r="AC246">
            <v>0</v>
          </cell>
          <cell r="AF246">
            <v>0</v>
          </cell>
          <cell r="AI246">
            <v>0</v>
          </cell>
          <cell r="AJ246" t="str">
            <v/>
          </cell>
        </row>
        <row r="247"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H247">
            <v>0</v>
          </cell>
          <cell r="K247">
            <v>0</v>
          </cell>
          <cell r="N247">
            <v>0</v>
          </cell>
          <cell r="Q247">
            <v>0</v>
          </cell>
          <cell r="T247">
            <v>0</v>
          </cell>
          <cell r="W247">
            <v>0</v>
          </cell>
          <cell r="Z247">
            <v>0</v>
          </cell>
          <cell r="AC247">
            <v>0</v>
          </cell>
          <cell r="AF247">
            <v>0</v>
          </cell>
          <cell r="AI247">
            <v>0</v>
          </cell>
          <cell r="AJ247" t="str">
            <v/>
          </cell>
        </row>
        <row r="248"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H248">
            <v>0</v>
          </cell>
          <cell r="K248">
            <v>0</v>
          </cell>
          <cell r="N248">
            <v>0</v>
          </cell>
          <cell r="Q248">
            <v>0</v>
          </cell>
          <cell r="T248">
            <v>0</v>
          </cell>
          <cell r="W248">
            <v>0</v>
          </cell>
          <cell r="Z248">
            <v>0</v>
          </cell>
          <cell r="AC248">
            <v>0</v>
          </cell>
          <cell r="AF248">
            <v>0</v>
          </cell>
          <cell r="AI248">
            <v>0</v>
          </cell>
          <cell r="AJ248" t="str">
            <v/>
          </cell>
        </row>
        <row r="249"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H249">
            <v>0</v>
          </cell>
          <cell r="K249">
            <v>0</v>
          </cell>
          <cell r="N249">
            <v>0</v>
          </cell>
          <cell r="Q249">
            <v>0</v>
          </cell>
          <cell r="T249">
            <v>0</v>
          </cell>
          <cell r="W249">
            <v>0</v>
          </cell>
          <cell r="Z249">
            <v>0</v>
          </cell>
          <cell r="AC249">
            <v>0</v>
          </cell>
          <cell r="AF249">
            <v>0</v>
          </cell>
          <cell r="AI249">
            <v>0</v>
          </cell>
          <cell r="AJ249" t="str">
            <v/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H250">
            <v>0</v>
          </cell>
          <cell r="K250">
            <v>0</v>
          </cell>
          <cell r="N250">
            <v>0</v>
          </cell>
          <cell r="Q250">
            <v>0</v>
          </cell>
          <cell r="T250">
            <v>0</v>
          </cell>
          <cell r="W250">
            <v>0</v>
          </cell>
          <cell r="Z250">
            <v>0</v>
          </cell>
          <cell r="AC250">
            <v>0</v>
          </cell>
          <cell r="AF250">
            <v>0</v>
          </cell>
          <cell r="AI250">
            <v>0</v>
          </cell>
          <cell r="AJ250" t="str">
            <v/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H251">
            <v>0</v>
          </cell>
          <cell r="K251">
            <v>0</v>
          </cell>
          <cell r="N251">
            <v>0</v>
          </cell>
          <cell r="Q251">
            <v>0</v>
          </cell>
          <cell r="T251">
            <v>0</v>
          </cell>
          <cell r="W251">
            <v>0</v>
          </cell>
          <cell r="Z251">
            <v>0</v>
          </cell>
          <cell r="AC251">
            <v>0</v>
          </cell>
          <cell r="AF251">
            <v>0</v>
          </cell>
          <cell r="AI251">
            <v>0</v>
          </cell>
          <cell r="AJ251" t="str">
            <v/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H252">
            <v>0</v>
          </cell>
          <cell r="K252">
            <v>0</v>
          </cell>
          <cell r="N252">
            <v>0</v>
          </cell>
          <cell r="Q252">
            <v>0</v>
          </cell>
          <cell r="T252">
            <v>0</v>
          </cell>
          <cell r="W252">
            <v>0</v>
          </cell>
          <cell r="Z252">
            <v>0</v>
          </cell>
          <cell r="AC252">
            <v>0</v>
          </cell>
          <cell r="AF252">
            <v>0</v>
          </cell>
          <cell r="AI252">
            <v>0</v>
          </cell>
          <cell r="AJ252" t="str">
            <v/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H253">
            <v>0</v>
          </cell>
          <cell r="K253">
            <v>0</v>
          </cell>
          <cell r="N253">
            <v>0</v>
          </cell>
          <cell r="Q253">
            <v>0</v>
          </cell>
          <cell r="T253">
            <v>0</v>
          </cell>
          <cell r="W253">
            <v>0</v>
          </cell>
          <cell r="Z253">
            <v>0</v>
          </cell>
          <cell r="AC253">
            <v>0</v>
          </cell>
          <cell r="AF253">
            <v>0</v>
          </cell>
          <cell r="AI253">
            <v>0</v>
          </cell>
          <cell r="AJ253" t="str">
            <v/>
          </cell>
        </row>
        <row r="254"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H254">
            <v>0</v>
          </cell>
          <cell r="K254">
            <v>0</v>
          </cell>
          <cell r="N254">
            <v>0</v>
          </cell>
          <cell r="Q254">
            <v>0</v>
          </cell>
          <cell r="T254">
            <v>0</v>
          </cell>
          <cell r="W254">
            <v>0</v>
          </cell>
          <cell r="Z254">
            <v>0</v>
          </cell>
          <cell r="AC254">
            <v>0</v>
          </cell>
          <cell r="AF254">
            <v>0</v>
          </cell>
          <cell r="AI254">
            <v>0</v>
          </cell>
          <cell r="AJ254" t="str">
            <v/>
          </cell>
        </row>
        <row r="255"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H255">
            <v>0</v>
          </cell>
          <cell r="K255">
            <v>0</v>
          </cell>
          <cell r="N255">
            <v>0</v>
          </cell>
          <cell r="Q255">
            <v>0</v>
          </cell>
          <cell r="T255">
            <v>0</v>
          </cell>
          <cell r="W255">
            <v>0</v>
          </cell>
          <cell r="Z255">
            <v>0</v>
          </cell>
          <cell r="AC255">
            <v>0</v>
          </cell>
          <cell r="AF255">
            <v>0</v>
          </cell>
          <cell r="AI255">
            <v>0</v>
          </cell>
          <cell r="AJ255" t="str">
            <v/>
          </cell>
        </row>
        <row r="256"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H256">
            <v>0</v>
          </cell>
          <cell r="K256">
            <v>0</v>
          </cell>
          <cell r="N256">
            <v>0</v>
          </cell>
          <cell r="Q256">
            <v>0</v>
          </cell>
          <cell r="T256">
            <v>0</v>
          </cell>
          <cell r="W256">
            <v>0</v>
          </cell>
          <cell r="Z256">
            <v>0</v>
          </cell>
          <cell r="AC256">
            <v>0</v>
          </cell>
          <cell r="AF256">
            <v>0</v>
          </cell>
          <cell r="AI256">
            <v>0</v>
          </cell>
          <cell r="AJ256" t="str">
            <v/>
          </cell>
        </row>
        <row r="257"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H257">
            <v>0</v>
          </cell>
          <cell r="K257">
            <v>0</v>
          </cell>
          <cell r="N257">
            <v>0</v>
          </cell>
          <cell r="Q257">
            <v>0</v>
          </cell>
          <cell r="T257">
            <v>0</v>
          </cell>
          <cell r="W257">
            <v>0</v>
          </cell>
          <cell r="Z257">
            <v>0</v>
          </cell>
          <cell r="AC257">
            <v>0</v>
          </cell>
          <cell r="AF257">
            <v>0</v>
          </cell>
          <cell r="AI257">
            <v>0</v>
          </cell>
          <cell r="AJ257" t="str">
            <v/>
          </cell>
        </row>
        <row r="258">
          <cell r="B258">
            <v>0</v>
          </cell>
          <cell r="C258">
            <v>0</v>
          </cell>
          <cell r="D258">
            <v>0</v>
          </cell>
          <cell r="E258">
            <v>8</v>
          </cell>
          <cell r="H258">
            <v>5</v>
          </cell>
          <cell r="K258">
            <v>9</v>
          </cell>
          <cell r="N258">
            <v>7</v>
          </cell>
          <cell r="Q258">
            <v>9</v>
          </cell>
          <cell r="T258">
            <v>5</v>
          </cell>
          <cell r="W258">
            <v>0</v>
          </cell>
          <cell r="Z258">
            <v>0</v>
          </cell>
          <cell r="AC258">
            <v>0</v>
          </cell>
          <cell r="AF258">
            <v>0</v>
          </cell>
          <cell r="AI258">
            <v>43</v>
          </cell>
          <cell r="AJ258" t="str">
            <v/>
          </cell>
        </row>
        <row r="259">
          <cell r="B259" t="str">
            <v>kategorie D8</v>
          </cell>
          <cell r="C259">
            <v>0</v>
          </cell>
          <cell r="D259">
            <v>0</v>
          </cell>
          <cell r="E259">
            <v>0</v>
          </cell>
          <cell r="H259">
            <v>0</v>
          </cell>
          <cell r="K259">
            <v>0</v>
          </cell>
          <cell r="N259" t="str">
            <v>Turnaje</v>
          </cell>
          <cell r="Q259">
            <v>0</v>
          </cell>
          <cell r="T259" t="str">
            <v>B-body v turnaji  V-počet vítězství</v>
          </cell>
          <cell r="W259">
            <v>0</v>
          </cell>
          <cell r="Z259">
            <v>0</v>
          </cell>
          <cell r="AC259">
            <v>0</v>
          </cell>
          <cell r="AF259">
            <v>0</v>
          </cell>
          <cell r="AI259">
            <v>0</v>
          </cell>
          <cell r="AJ259" t="str">
            <v/>
          </cell>
        </row>
        <row r="260">
          <cell r="B260" t="str">
            <v>jméno</v>
          </cell>
          <cell r="C260" t="str">
            <v>ELO</v>
          </cell>
          <cell r="D260" t="str">
            <v>oddíl</v>
          </cell>
          <cell r="E260" t="str">
            <v>1.</v>
          </cell>
          <cell r="H260" t="str">
            <v>2.</v>
          </cell>
          <cell r="K260" t="str">
            <v>3.</v>
          </cell>
          <cell r="N260" t="str">
            <v>4.</v>
          </cell>
          <cell r="Q260" t="str">
            <v>5.</v>
          </cell>
          <cell r="T260" t="str">
            <v>6.</v>
          </cell>
          <cell r="W260" t="str">
            <v>7.</v>
          </cell>
          <cell r="Z260" t="str">
            <v>8.</v>
          </cell>
          <cell r="AC260" t="str">
            <v>9.</v>
          </cell>
          <cell r="AF260" t="str">
            <v>10.</v>
          </cell>
          <cell r="AI260" t="e">
            <v>#NUM!</v>
          </cell>
          <cell r="AJ260" t="e">
            <v>#NUM!</v>
          </cell>
        </row>
        <row r="261">
          <cell r="B261" t="str">
            <v>Havelková Kamila</v>
          </cell>
          <cell r="C261">
            <v>1000</v>
          </cell>
          <cell r="D261" t="str">
            <v>Gambit Jihlava</v>
          </cell>
          <cell r="E261">
            <v>40</v>
          </cell>
          <cell r="H261">
            <v>35</v>
          </cell>
          <cell r="K261">
            <v>40</v>
          </cell>
          <cell r="N261">
            <v>40</v>
          </cell>
          <cell r="Q261">
            <v>40</v>
          </cell>
          <cell r="T261">
            <v>40</v>
          </cell>
          <cell r="W261">
            <v>0</v>
          </cell>
          <cell r="Z261">
            <v>0</v>
          </cell>
          <cell r="AC261">
            <v>0</v>
          </cell>
          <cell r="AF261">
            <v>0</v>
          </cell>
          <cell r="AI261">
            <v>235</v>
          </cell>
          <cell r="AJ261" t="str">
            <v/>
          </cell>
        </row>
        <row r="262">
          <cell r="B262" t="str">
            <v>Zvolánková Lenka</v>
          </cell>
          <cell r="C262">
            <v>1000</v>
          </cell>
          <cell r="D262" t="str">
            <v>ŠO TJ Sokol Oudoleň</v>
          </cell>
          <cell r="E262">
            <v>0</v>
          </cell>
          <cell r="H262">
            <v>40</v>
          </cell>
          <cell r="K262">
            <v>0</v>
          </cell>
          <cell r="N262">
            <v>0</v>
          </cell>
          <cell r="Q262">
            <v>0</v>
          </cell>
          <cell r="T262">
            <v>35</v>
          </cell>
          <cell r="W262">
            <v>0</v>
          </cell>
          <cell r="Z262">
            <v>0</v>
          </cell>
          <cell r="AC262">
            <v>0</v>
          </cell>
          <cell r="AF262">
            <v>0</v>
          </cell>
          <cell r="AI262">
            <v>75</v>
          </cell>
          <cell r="AJ262" t="str">
            <v/>
          </cell>
        </row>
        <row r="263"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H263">
            <v>0</v>
          </cell>
          <cell r="K263">
            <v>0</v>
          </cell>
          <cell r="N263">
            <v>0</v>
          </cell>
          <cell r="Q263">
            <v>0</v>
          </cell>
          <cell r="T263">
            <v>0</v>
          </cell>
          <cell r="W263">
            <v>0</v>
          </cell>
          <cell r="Z263">
            <v>0</v>
          </cell>
          <cell r="AC263">
            <v>0</v>
          </cell>
          <cell r="AF263">
            <v>0</v>
          </cell>
          <cell r="AI263">
            <v>0</v>
          </cell>
          <cell r="AJ263" t="str">
            <v/>
          </cell>
        </row>
        <row r="264"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H264">
            <v>0</v>
          </cell>
          <cell r="K264">
            <v>0</v>
          </cell>
          <cell r="N264">
            <v>0</v>
          </cell>
          <cell r="Q264">
            <v>0</v>
          </cell>
          <cell r="T264">
            <v>0</v>
          </cell>
          <cell r="W264">
            <v>0</v>
          </cell>
          <cell r="Z264">
            <v>0</v>
          </cell>
          <cell r="AC264">
            <v>0</v>
          </cell>
          <cell r="AF264">
            <v>0</v>
          </cell>
          <cell r="AI264">
            <v>0</v>
          </cell>
          <cell r="AJ264" t="str">
            <v/>
          </cell>
        </row>
        <row r="265"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H265">
            <v>0</v>
          </cell>
          <cell r="K265">
            <v>0</v>
          </cell>
          <cell r="N265">
            <v>0</v>
          </cell>
          <cell r="Q265">
            <v>0</v>
          </cell>
          <cell r="T265">
            <v>0</v>
          </cell>
          <cell r="W265">
            <v>0</v>
          </cell>
          <cell r="Z265">
            <v>0</v>
          </cell>
          <cell r="AC265">
            <v>0</v>
          </cell>
          <cell r="AF265">
            <v>0</v>
          </cell>
          <cell r="AI265">
            <v>0</v>
          </cell>
          <cell r="AJ265" t="str">
            <v/>
          </cell>
        </row>
        <row r="266"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H266">
            <v>0</v>
          </cell>
          <cell r="K266">
            <v>0</v>
          </cell>
          <cell r="N266">
            <v>0</v>
          </cell>
          <cell r="Q266">
            <v>0</v>
          </cell>
          <cell r="T266">
            <v>0</v>
          </cell>
          <cell r="W266">
            <v>0</v>
          </cell>
          <cell r="Z266">
            <v>0</v>
          </cell>
          <cell r="AC266">
            <v>0</v>
          </cell>
          <cell r="AF266">
            <v>0</v>
          </cell>
          <cell r="AI266">
            <v>0</v>
          </cell>
          <cell r="AJ266" t="str">
            <v/>
          </cell>
        </row>
        <row r="267"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H267">
            <v>0</v>
          </cell>
          <cell r="K267">
            <v>0</v>
          </cell>
          <cell r="N267">
            <v>0</v>
          </cell>
          <cell r="Q267">
            <v>0</v>
          </cell>
          <cell r="T267">
            <v>0</v>
          </cell>
          <cell r="W267">
            <v>0</v>
          </cell>
          <cell r="Z267">
            <v>0</v>
          </cell>
          <cell r="AC267">
            <v>0</v>
          </cell>
          <cell r="AF267">
            <v>0</v>
          </cell>
          <cell r="AI267">
            <v>0</v>
          </cell>
          <cell r="AJ267" t="str">
            <v/>
          </cell>
        </row>
        <row r="268"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H268">
            <v>0</v>
          </cell>
          <cell r="K268">
            <v>0</v>
          </cell>
          <cell r="N268">
            <v>0</v>
          </cell>
          <cell r="Q268">
            <v>0</v>
          </cell>
          <cell r="T268">
            <v>0</v>
          </cell>
          <cell r="W268">
            <v>0</v>
          </cell>
          <cell r="Z268">
            <v>0</v>
          </cell>
          <cell r="AC268">
            <v>0</v>
          </cell>
          <cell r="AF268">
            <v>0</v>
          </cell>
          <cell r="AI268">
            <v>0</v>
          </cell>
          <cell r="AJ268" t="str">
            <v/>
          </cell>
        </row>
        <row r="269"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H269">
            <v>0</v>
          </cell>
          <cell r="K269">
            <v>0</v>
          </cell>
          <cell r="N269">
            <v>0</v>
          </cell>
          <cell r="Q269">
            <v>0</v>
          </cell>
          <cell r="T269">
            <v>0</v>
          </cell>
          <cell r="W269">
            <v>0</v>
          </cell>
          <cell r="Z269">
            <v>0</v>
          </cell>
          <cell r="AC269">
            <v>0</v>
          </cell>
          <cell r="AF269">
            <v>0</v>
          </cell>
          <cell r="AI269">
            <v>0</v>
          </cell>
          <cell r="AJ269" t="str">
            <v/>
          </cell>
        </row>
        <row r="270"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H270">
            <v>0</v>
          </cell>
          <cell r="K270">
            <v>0</v>
          </cell>
          <cell r="N270">
            <v>0</v>
          </cell>
          <cell r="Q270">
            <v>0</v>
          </cell>
          <cell r="T270">
            <v>0</v>
          </cell>
          <cell r="W270">
            <v>0</v>
          </cell>
          <cell r="Z270">
            <v>0</v>
          </cell>
          <cell r="AC270">
            <v>0</v>
          </cell>
          <cell r="AF270">
            <v>0</v>
          </cell>
          <cell r="AI270">
            <v>0</v>
          </cell>
          <cell r="AJ270" t="str">
            <v/>
          </cell>
        </row>
        <row r="271"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H271">
            <v>0</v>
          </cell>
          <cell r="K271">
            <v>0</v>
          </cell>
          <cell r="N271">
            <v>0</v>
          </cell>
          <cell r="Q271">
            <v>0</v>
          </cell>
          <cell r="T271">
            <v>0</v>
          </cell>
          <cell r="W271">
            <v>0</v>
          </cell>
          <cell r="Z271">
            <v>0</v>
          </cell>
          <cell r="AC271">
            <v>0</v>
          </cell>
          <cell r="AF271">
            <v>0</v>
          </cell>
          <cell r="AI271">
            <v>0</v>
          </cell>
          <cell r="AJ271" t="str">
            <v/>
          </cell>
        </row>
        <row r="272"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H272">
            <v>0</v>
          </cell>
          <cell r="K272">
            <v>0</v>
          </cell>
          <cell r="N272">
            <v>0</v>
          </cell>
          <cell r="Q272">
            <v>0</v>
          </cell>
          <cell r="T272">
            <v>0</v>
          </cell>
          <cell r="W272">
            <v>0</v>
          </cell>
          <cell r="Z272">
            <v>0</v>
          </cell>
          <cell r="AC272">
            <v>0</v>
          </cell>
          <cell r="AF272">
            <v>0</v>
          </cell>
          <cell r="AI272">
            <v>0</v>
          </cell>
          <cell r="AJ272" t="str">
            <v/>
          </cell>
        </row>
        <row r="273"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H273">
            <v>0</v>
          </cell>
          <cell r="K273">
            <v>0</v>
          </cell>
          <cell r="N273">
            <v>0</v>
          </cell>
          <cell r="Q273">
            <v>0</v>
          </cell>
          <cell r="T273">
            <v>0</v>
          </cell>
          <cell r="W273">
            <v>0</v>
          </cell>
          <cell r="Z273">
            <v>0</v>
          </cell>
          <cell r="AC273">
            <v>0</v>
          </cell>
          <cell r="AF273">
            <v>0</v>
          </cell>
          <cell r="AI273">
            <v>0</v>
          </cell>
          <cell r="AJ273" t="str">
            <v/>
          </cell>
        </row>
        <row r="274">
          <cell r="B274">
            <v>0</v>
          </cell>
          <cell r="C274">
            <v>0</v>
          </cell>
          <cell r="D274">
            <v>0</v>
          </cell>
          <cell r="E274">
            <v>1</v>
          </cell>
          <cell r="H274">
            <v>2</v>
          </cell>
          <cell r="K274">
            <v>1</v>
          </cell>
          <cell r="N274">
            <v>1</v>
          </cell>
          <cell r="Q274">
            <v>1</v>
          </cell>
          <cell r="T274">
            <v>2</v>
          </cell>
          <cell r="W274">
            <v>0</v>
          </cell>
          <cell r="Z274">
            <v>0</v>
          </cell>
          <cell r="AC274">
            <v>0</v>
          </cell>
          <cell r="AF274">
            <v>0</v>
          </cell>
          <cell r="AI274">
            <v>8</v>
          </cell>
          <cell r="AJ274" t="str">
            <v/>
          </cell>
        </row>
        <row r="275">
          <cell r="B275" t="str">
            <v>kategorie D10</v>
          </cell>
          <cell r="C275">
            <v>0</v>
          </cell>
          <cell r="D275">
            <v>0</v>
          </cell>
          <cell r="E275">
            <v>0</v>
          </cell>
          <cell r="H275">
            <v>0</v>
          </cell>
          <cell r="K275">
            <v>0</v>
          </cell>
          <cell r="N275" t="str">
            <v>Turnaje</v>
          </cell>
          <cell r="Q275">
            <v>0</v>
          </cell>
          <cell r="T275" t="str">
            <v>B-body v turnaji  V-počet vítězství</v>
          </cell>
          <cell r="W275">
            <v>0</v>
          </cell>
          <cell r="Z275">
            <v>0</v>
          </cell>
          <cell r="AC275">
            <v>0</v>
          </cell>
          <cell r="AF275">
            <v>0</v>
          </cell>
          <cell r="AI275">
            <v>0</v>
          </cell>
          <cell r="AJ275" t="str">
            <v/>
          </cell>
        </row>
        <row r="276">
          <cell r="B276" t="str">
            <v>jméno</v>
          </cell>
          <cell r="C276" t="str">
            <v>ELO</v>
          </cell>
          <cell r="D276" t="str">
            <v>oddíl</v>
          </cell>
          <cell r="E276" t="str">
            <v>1.</v>
          </cell>
          <cell r="H276" t="str">
            <v>2.</v>
          </cell>
          <cell r="K276" t="str">
            <v>3.</v>
          </cell>
          <cell r="N276" t="str">
            <v>4.</v>
          </cell>
          <cell r="Q276" t="str">
            <v>5.</v>
          </cell>
          <cell r="T276" t="str">
            <v>6.</v>
          </cell>
          <cell r="W276" t="str">
            <v>7.</v>
          </cell>
          <cell r="Z276" t="str">
            <v>8.</v>
          </cell>
          <cell r="AC276" t="str">
            <v>9.</v>
          </cell>
          <cell r="AF276" t="str">
            <v>10.</v>
          </cell>
          <cell r="AI276" t="e">
            <v>#NUM!</v>
          </cell>
          <cell r="AJ276" t="e">
            <v>#NUM!</v>
          </cell>
        </row>
        <row r="277">
          <cell r="B277" t="str">
            <v>Rybáčková Lucie</v>
          </cell>
          <cell r="C277">
            <v>1005</v>
          </cell>
          <cell r="D277" t="str">
            <v>Gambit Jihlava</v>
          </cell>
          <cell r="E277">
            <v>40.000000999999997</v>
          </cell>
          <cell r="H277">
            <v>40.000000999999997</v>
          </cell>
          <cell r="K277">
            <v>40</v>
          </cell>
          <cell r="N277">
            <v>40.000000999999997</v>
          </cell>
          <cell r="Q277">
            <v>40.000000999999997</v>
          </cell>
          <cell r="T277">
            <v>40</v>
          </cell>
          <cell r="W277">
            <v>0</v>
          </cell>
          <cell r="Z277">
            <v>0</v>
          </cell>
          <cell r="AC277">
            <v>0</v>
          </cell>
          <cell r="AF277">
            <v>0</v>
          </cell>
          <cell r="AI277">
            <v>240</v>
          </cell>
          <cell r="AJ277" t="str">
            <v/>
          </cell>
        </row>
        <row r="278">
          <cell r="B278" t="str">
            <v>Šťávová Lucie</v>
          </cell>
          <cell r="C278">
            <v>1049</v>
          </cell>
          <cell r="D278" t="str">
            <v>TJ+DDM Náměšť n/Oslavou</v>
          </cell>
          <cell r="E278">
            <v>35</v>
          </cell>
          <cell r="H278">
            <v>35</v>
          </cell>
          <cell r="K278">
            <v>32</v>
          </cell>
          <cell r="N278">
            <v>35</v>
          </cell>
          <cell r="Q278">
            <v>35</v>
          </cell>
          <cell r="T278">
            <v>35</v>
          </cell>
          <cell r="W278">
            <v>0</v>
          </cell>
          <cell r="Z278">
            <v>0</v>
          </cell>
          <cell r="AC278">
            <v>0</v>
          </cell>
          <cell r="AF278">
            <v>0</v>
          </cell>
          <cell r="AI278">
            <v>207</v>
          </cell>
          <cell r="AJ278" t="str">
            <v/>
          </cell>
        </row>
        <row r="279">
          <cell r="B279" t="str">
            <v>Celarová Adéla</v>
          </cell>
          <cell r="C279">
            <v>1069</v>
          </cell>
          <cell r="D279" t="str">
            <v>TJ Jiskra Havlíčkův Brod</v>
          </cell>
          <cell r="E279">
            <v>32</v>
          </cell>
          <cell r="H279">
            <v>0</v>
          </cell>
          <cell r="K279">
            <v>35</v>
          </cell>
          <cell r="N279">
            <v>0</v>
          </cell>
          <cell r="Q279">
            <v>32</v>
          </cell>
          <cell r="T279">
            <v>32</v>
          </cell>
          <cell r="W279">
            <v>0</v>
          </cell>
          <cell r="Z279">
            <v>0</v>
          </cell>
          <cell r="AC279">
            <v>0</v>
          </cell>
          <cell r="AF279">
            <v>0</v>
          </cell>
          <cell r="AI279">
            <v>131</v>
          </cell>
          <cell r="AJ279" t="str">
            <v/>
          </cell>
        </row>
        <row r="280">
          <cell r="B280" t="str">
            <v>Halamková Valerie</v>
          </cell>
          <cell r="C280">
            <v>1000</v>
          </cell>
          <cell r="D280" t="str">
            <v>ZŠ a MŠ Křižánky</v>
          </cell>
          <cell r="E280">
            <v>0</v>
          </cell>
          <cell r="H280">
            <v>32</v>
          </cell>
          <cell r="K280">
            <v>0</v>
          </cell>
          <cell r="N280">
            <v>0</v>
          </cell>
          <cell r="Q280">
            <v>0</v>
          </cell>
          <cell r="T280">
            <v>29</v>
          </cell>
          <cell r="W280">
            <v>0</v>
          </cell>
          <cell r="Z280">
            <v>0</v>
          </cell>
          <cell r="AC280">
            <v>0</v>
          </cell>
          <cell r="AF280">
            <v>0</v>
          </cell>
          <cell r="AI280">
            <v>61</v>
          </cell>
          <cell r="AJ280" t="str">
            <v/>
          </cell>
        </row>
        <row r="281">
          <cell r="B281" t="str">
            <v>Basovníková Markéta</v>
          </cell>
          <cell r="C281">
            <v>1000</v>
          </cell>
          <cell r="D281" t="str">
            <v>ZŠ a MŠ Křižánky</v>
          </cell>
          <cell r="E281">
            <v>0</v>
          </cell>
          <cell r="H281">
            <v>30</v>
          </cell>
          <cell r="K281">
            <v>0</v>
          </cell>
          <cell r="N281">
            <v>0</v>
          </cell>
          <cell r="Q281">
            <v>0</v>
          </cell>
          <cell r="T281">
            <v>30</v>
          </cell>
          <cell r="W281">
            <v>0</v>
          </cell>
          <cell r="Z281">
            <v>0</v>
          </cell>
          <cell r="AC281">
            <v>0</v>
          </cell>
          <cell r="AF281">
            <v>0</v>
          </cell>
          <cell r="AI281">
            <v>60</v>
          </cell>
          <cell r="AJ281" t="str">
            <v/>
          </cell>
        </row>
        <row r="282">
          <cell r="B282" t="str">
            <v>Moudrá Elena</v>
          </cell>
          <cell r="C282">
            <v>1000</v>
          </cell>
          <cell r="D282" t="str">
            <v>ZŠ Kpt. Jaroše Třebíč</v>
          </cell>
          <cell r="E282">
            <v>0</v>
          </cell>
          <cell r="H282">
            <v>0</v>
          </cell>
          <cell r="K282">
            <v>0</v>
          </cell>
          <cell r="N282">
            <v>32</v>
          </cell>
          <cell r="Q282">
            <v>0</v>
          </cell>
          <cell r="T282">
            <v>0</v>
          </cell>
          <cell r="W282">
            <v>0</v>
          </cell>
          <cell r="Z282">
            <v>0</v>
          </cell>
          <cell r="AC282">
            <v>0</v>
          </cell>
          <cell r="AF282">
            <v>0</v>
          </cell>
          <cell r="AI282">
            <v>32</v>
          </cell>
          <cell r="AJ282" t="str">
            <v/>
          </cell>
        </row>
        <row r="283">
          <cell r="B283" t="str">
            <v>Kadlecová  Anna</v>
          </cell>
          <cell r="C283">
            <v>1000</v>
          </cell>
          <cell r="D283" t="str">
            <v>TJ Jiskra Havlíčkův Brod</v>
          </cell>
          <cell r="E283">
            <v>0</v>
          </cell>
          <cell r="H283">
            <v>0</v>
          </cell>
          <cell r="K283">
            <v>0</v>
          </cell>
          <cell r="N283">
            <v>0</v>
          </cell>
          <cell r="Q283">
            <v>30</v>
          </cell>
          <cell r="T283">
            <v>0</v>
          </cell>
          <cell r="W283">
            <v>0</v>
          </cell>
          <cell r="Z283">
            <v>0</v>
          </cell>
          <cell r="AC283">
            <v>0</v>
          </cell>
          <cell r="AF283">
            <v>0</v>
          </cell>
          <cell r="AI283">
            <v>30</v>
          </cell>
          <cell r="AJ283" t="str">
            <v/>
          </cell>
        </row>
        <row r="284"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H284">
            <v>0</v>
          </cell>
          <cell r="K284">
            <v>0</v>
          </cell>
          <cell r="N284">
            <v>0</v>
          </cell>
          <cell r="Q284">
            <v>0</v>
          </cell>
          <cell r="T284">
            <v>0</v>
          </cell>
          <cell r="W284">
            <v>0</v>
          </cell>
          <cell r="Z284">
            <v>0</v>
          </cell>
          <cell r="AC284">
            <v>0</v>
          </cell>
          <cell r="AF284">
            <v>0</v>
          </cell>
          <cell r="AI284">
            <v>0</v>
          </cell>
          <cell r="AJ284" t="str">
            <v/>
          </cell>
        </row>
        <row r="285"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H285">
            <v>0</v>
          </cell>
          <cell r="K285">
            <v>0</v>
          </cell>
          <cell r="N285">
            <v>0</v>
          </cell>
          <cell r="Q285">
            <v>0</v>
          </cell>
          <cell r="T285">
            <v>0</v>
          </cell>
          <cell r="W285">
            <v>0</v>
          </cell>
          <cell r="Z285">
            <v>0</v>
          </cell>
          <cell r="AC285">
            <v>0</v>
          </cell>
          <cell r="AF285">
            <v>0</v>
          </cell>
          <cell r="AI285">
            <v>0</v>
          </cell>
          <cell r="AJ285" t="str">
            <v/>
          </cell>
        </row>
        <row r="286"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H286">
            <v>0</v>
          </cell>
          <cell r="K286">
            <v>0</v>
          </cell>
          <cell r="N286">
            <v>0</v>
          </cell>
          <cell r="Q286">
            <v>0</v>
          </cell>
          <cell r="T286">
            <v>0</v>
          </cell>
          <cell r="W286">
            <v>0</v>
          </cell>
          <cell r="Z286">
            <v>0</v>
          </cell>
          <cell r="AC286">
            <v>0</v>
          </cell>
          <cell r="AF286">
            <v>0</v>
          </cell>
          <cell r="AI286">
            <v>0</v>
          </cell>
          <cell r="AJ286" t="str">
            <v/>
          </cell>
        </row>
        <row r="287"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H287">
            <v>0</v>
          </cell>
          <cell r="K287">
            <v>0</v>
          </cell>
          <cell r="N287">
            <v>0</v>
          </cell>
          <cell r="Q287">
            <v>0</v>
          </cell>
          <cell r="T287">
            <v>0</v>
          </cell>
          <cell r="W287">
            <v>0</v>
          </cell>
          <cell r="Z287">
            <v>0</v>
          </cell>
          <cell r="AC287">
            <v>0</v>
          </cell>
          <cell r="AF287">
            <v>0</v>
          </cell>
          <cell r="AI287">
            <v>0</v>
          </cell>
          <cell r="AJ287" t="str">
            <v/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H288">
            <v>0</v>
          </cell>
          <cell r="K288">
            <v>0</v>
          </cell>
          <cell r="N288">
            <v>0</v>
          </cell>
          <cell r="Q288">
            <v>0</v>
          </cell>
          <cell r="T288">
            <v>0</v>
          </cell>
          <cell r="W288">
            <v>0</v>
          </cell>
          <cell r="Z288">
            <v>0</v>
          </cell>
          <cell r="AC288">
            <v>0</v>
          </cell>
          <cell r="AF288">
            <v>0</v>
          </cell>
          <cell r="AI288">
            <v>0</v>
          </cell>
          <cell r="AJ288" t="str">
            <v/>
          </cell>
        </row>
        <row r="289"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H289">
            <v>0</v>
          </cell>
          <cell r="K289">
            <v>0</v>
          </cell>
          <cell r="N289">
            <v>0</v>
          </cell>
          <cell r="Q289">
            <v>0</v>
          </cell>
          <cell r="T289">
            <v>0</v>
          </cell>
          <cell r="W289">
            <v>0</v>
          </cell>
          <cell r="Z289">
            <v>0</v>
          </cell>
          <cell r="AC289">
            <v>0</v>
          </cell>
          <cell r="AF289">
            <v>0</v>
          </cell>
          <cell r="AI289">
            <v>0</v>
          </cell>
          <cell r="AJ289" t="str">
            <v/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H290">
            <v>0</v>
          </cell>
          <cell r="K290">
            <v>0</v>
          </cell>
          <cell r="N290">
            <v>0</v>
          </cell>
          <cell r="Q290">
            <v>0</v>
          </cell>
          <cell r="T290">
            <v>0</v>
          </cell>
          <cell r="W290">
            <v>0</v>
          </cell>
          <cell r="Z290">
            <v>0</v>
          </cell>
          <cell r="AC290">
            <v>0</v>
          </cell>
          <cell r="AF290">
            <v>0</v>
          </cell>
          <cell r="AI290">
            <v>0</v>
          </cell>
          <cell r="AJ290" t="str">
            <v/>
          </cell>
        </row>
        <row r="291"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H291">
            <v>0</v>
          </cell>
          <cell r="K291">
            <v>0</v>
          </cell>
          <cell r="N291">
            <v>0</v>
          </cell>
          <cell r="Q291">
            <v>0</v>
          </cell>
          <cell r="T291">
            <v>0</v>
          </cell>
          <cell r="W291">
            <v>0</v>
          </cell>
          <cell r="Z291">
            <v>0</v>
          </cell>
          <cell r="AC291">
            <v>0</v>
          </cell>
          <cell r="AF291">
            <v>0</v>
          </cell>
          <cell r="AI291">
            <v>0</v>
          </cell>
          <cell r="AJ291" t="str">
            <v/>
          </cell>
        </row>
        <row r="292"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H292">
            <v>0</v>
          </cell>
          <cell r="K292">
            <v>0</v>
          </cell>
          <cell r="N292">
            <v>0</v>
          </cell>
          <cell r="Q292">
            <v>0</v>
          </cell>
          <cell r="T292">
            <v>0</v>
          </cell>
          <cell r="W292">
            <v>0</v>
          </cell>
          <cell r="Z292">
            <v>0</v>
          </cell>
          <cell r="AC292">
            <v>0</v>
          </cell>
          <cell r="AF292">
            <v>0</v>
          </cell>
          <cell r="AI292">
            <v>0</v>
          </cell>
          <cell r="AJ292" t="str">
            <v/>
          </cell>
        </row>
        <row r="293">
          <cell r="B293">
            <v>0</v>
          </cell>
          <cell r="C293">
            <v>0</v>
          </cell>
          <cell r="D293">
            <v>0</v>
          </cell>
          <cell r="E293">
            <v>3</v>
          </cell>
          <cell r="H293">
            <v>4</v>
          </cell>
          <cell r="K293">
            <v>3</v>
          </cell>
          <cell r="N293">
            <v>3</v>
          </cell>
          <cell r="Q293">
            <v>4</v>
          </cell>
          <cell r="T293">
            <v>5</v>
          </cell>
          <cell r="W293">
            <v>0</v>
          </cell>
          <cell r="Z293">
            <v>0</v>
          </cell>
          <cell r="AC293">
            <v>0</v>
          </cell>
          <cell r="AF293">
            <v>0</v>
          </cell>
          <cell r="AI293">
            <v>22</v>
          </cell>
          <cell r="AJ293" t="str">
            <v/>
          </cell>
        </row>
        <row r="294">
          <cell r="B294" t="str">
            <v>kategorie D12</v>
          </cell>
          <cell r="C294">
            <v>0</v>
          </cell>
          <cell r="D294">
            <v>0</v>
          </cell>
          <cell r="E294">
            <v>0</v>
          </cell>
          <cell r="H294">
            <v>0</v>
          </cell>
          <cell r="K294">
            <v>0</v>
          </cell>
          <cell r="N294" t="str">
            <v>Turnaje</v>
          </cell>
          <cell r="Q294">
            <v>0</v>
          </cell>
          <cell r="T294" t="str">
            <v>B-body v turnaji  V-počet vítězství</v>
          </cell>
          <cell r="W294">
            <v>0</v>
          </cell>
          <cell r="Z294">
            <v>0</v>
          </cell>
          <cell r="AC294">
            <v>0</v>
          </cell>
          <cell r="AF294">
            <v>0</v>
          </cell>
          <cell r="AI294">
            <v>0</v>
          </cell>
          <cell r="AJ294" t="str">
            <v/>
          </cell>
        </row>
        <row r="295">
          <cell r="B295" t="str">
            <v>jméno</v>
          </cell>
          <cell r="C295" t="str">
            <v>ELO</v>
          </cell>
          <cell r="D295" t="str">
            <v>oddíl</v>
          </cell>
          <cell r="E295" t="str">
            <v>1.</v>
          </cell>
          <cell r="H295" t="str">
            <v>2.</v>
          </cell>
          <cell r="K295" t="str">
            <v>3.</v>
          </cell>
          <cell r="N295" t="str">
            <v>4.</v>
          </cell>
          <cell r="Q295" t="str">
            <v>5.</v>
          </cell>
          <cell r="T295" t="str">
            <v>6.</v>
          </cell>
          <cell r="W295" t="str">
            <v>7.</v>
          </cell>
          <cell r="Z295" t="str">
            <v>8.</v>
          </cell>
          <cell r="AC295" t="str">
            <v>9.</v>
          </cell>
          <cell r="AF295" t="str">
            <v>10.</v>
          </cell>
          <cell r="AI295" t="e">
            <v>#NUM!</v>
          </cell>
          <cell r="AJ295" t="e">
            <v>#NUM!</v>
          </cell>
        </row>
        <row r="296">
          <cell r="B296" t="str">
            <v>Šťávová Markéta</v>
          </cell>
          <cell r="C296">
            <v>1178</v>
          </cell>
          <cell r="D296" t="str">
            <v>TJ+DDM Náměšť n/Oslavou</v>
          </cell>
          <cell r="E296">
            <v>40</v>
          </cell>
          <cell r="H296">
            <v>40</v>
          </cell>
          <cell r="K296">
            <v>0</v>
          </cell>
          <cell r="N296">
            <v>40</v>
          </cell>
          <cell r="Q296">
            <v>35</v>
          </cell>
          <cell r="T296">
            <v>40</v>
          </cell>
          <cell r="W296">
            <v>0</v>
          </cell>
          <cell r="Z296">
            <v>0</v>
          </cell>
          <cell r="AC296">
            <v>0</v>
          </cell>
          <cell r="AF296">
            <v>0</v>
          </cell>
          <cell r="AI296">
            <v>195</v>
          </cell>
          <cell r="AJ296" t="str">
            <v/>
          </cell>
        </row>
        <row r="297">
          <cell r="B297" t="str">
            <v>Krupičková Pavla</v>
          </cell>
          <cell r="C297">
            <v>1000</v>
          </cell>
          <cell r="D297" t="str">
            <v>Active Žďár nad Sázavou</v>
          </cell>
          <cell r="E297">
            <v>29</v>
          </cell>
          <cell r="H297">
            <v>35</v>
          </cell>
          <cell r="K297">
            <v>40</v>
          </cell>
          <cell r="N297">
            <v>32</v>
          </cell>
          <cell r="Q297">
            <v>0</v>
          </cell>
          <cell r="T297">
            <v>0</v>
          </cell>
          <cell r="W297">
            <v>0</v>
          </cell>
          <cell r="Z297">
            <v>0</v>
          </cell>
          <cell r="AC297">
            <v>0</v>
          </cell>
          <cell r="AF297">
            <v>0</v>
          </cell>
          <cell r="AI297">
            <v>136</v>
          </cell>
          <cell r="AJ297" t="str">
            <v/>
          </cell>
        </row>
        <row r="298">
          <cell r="B298" t="str">
            <v>Vrzáková Adéla</v>
          </cell>
          <cell r="C298">
            <v>1019</v>
          </cell>
          <cell r="D298" t="str">
            <v>TJ Jiskra Havlíčkův Brod</v>
          </cell>
          <cell r="E298">
            <v>30</v>
          </cell>
          <cell r="H298">
            <v>0</v>
          </cell>
          <cell r="K298">
            <v>35</v>
          </cell>
          <cell r="N298">
            <v>30</v>
          </cell>
          <cell r="Q298">
            <v>32</v>
          </cell>
          <cell r="T298">
            <v>0</v>
          </cell>
          <cell r="W298">
            <v>0</v>
          </cell>
          <cell r="Z298">
            <v>0</v>
          </cell>
          <cell r="AC298">
            <v>0</v>
          </cell>
          <cell r="AF298">
            <v>0</v>
          </cell>
          <cell r="AI298">
            <v>127</v>
          </cell>
          <cell r="AJ298" t="str">
            <v/>
          </cell>
        </row>
        <row r="299">
          <cell r="B299" t="str">
            <v>Krupičková Eliška</v>
          </cell>
          <cell r="C299">
            <v>1000</v>
          </cell>
          <cell r="D299" t="str">
            <v>Active Žďár nad Sázavou</v>
          </cell>
          <cell r="E299">
            <v>32</v>
          </cell>
          <cell r="H299">
            <v>32</v>
          </cell>
          <cell r="K299">
            <v>32</v>
          </cell>
          <cell r="N299">
            <v>29</v>
          </cell>
          <cell r="Q299">
            <v>0</v>
          </cell>
          <cell r="T299">
            <v>0</v>
          </cell>
          <cell r="W299">
            <v>0</v>
          </cell>
          <cell r="Z299">
            <v>0</v>
          </cell>
          <cell r="AC299">
            <v>0</v>
          </cell>
          <cell r="AF299">
            <v>0</v>
          </cell>
          <cell r="AI299">
            <v>125</v>
          </cell>
          <cell r="AJ299" t="str">
            <v/>
          </cell>
        </row>
        <row r="300">
          <cell r="B300" t="str">
            <v>Pham Anetka</v>
          </cell>
          <cell r="C300">
            <v>1000</v>
          </cell>
          <cell r="D300" t="str">
            <v>DDM Telč</v>
          </cell>
          <cell r="E300">
            <v>35</v>
          </cell>
          <cell r="H300">
            <v>0</v>
          </cell>
          <cell r="K300">
            <v>0</v>
          </cell>
          <cell r="N300">
            <v>0</v>
          </cell>
          <cell r="Q300">
            <v>40</v>
          </cell>
          <cell r="T300">
            <v>0</v>
          </cell>
          <cell r="W300">
            <v>0</v>
          </cell>
          <cell r="Z300">
            <v>0</v>
          </cell>
          <cell r="AC300">
            <v>0</v>
          </cell>
          <cell r="AF300">
            <v>0</v>
          </cell>
          <cell r="AI300">
            <v>75</v>
          </cell>
          <cell r="AJ300" t="str">
            <v/>
          </cell>
        </row>
        <row r="301">
          <cell r="B301" t="str">
            <v>Haraštová Barbora</v>
          </cell>
          <cell r="C301">
            <v>1000</v>
          </cell>
          <cell r="D301" t="str">
            <v>ZŠ a MŠ Křižánky</v>
          </cell>
          <cell r="E301">
            <v>0</v>
          </cell>
          <cell r="H301">
            <v>30</v>
          </cell>
          <cell r="K301">
            <v>0</v>
          </cell>
          <cell r="N301">
            <v>0</v>
          </cell>
          <cell r="Q301">
            <v>0</v>
          </cell>
          <cell r="T301">
            <v>30</v>
          </cell>
          <cell r="W301">
            <v>0</v>
          </cell>
          <cell r="Z301">
            <v>0</v>
          </cell>
          <cell r="AC301">
            <v>0</v>
          </cell>
          <cell r="AF301">
            <v>0</v>
          </cell>
          <cell r="AI301">
            <v>60</v>
          </cell>
          <cell r="AJ301" t="str">
            <v/>
          </cell>
        </row>
        <row r="302">
          <cell r="B302" t="str">
            <v>Rokosová Linda</v>
          </cell>
          <cell r="C302">
            <v>1000</v>
          </cell>
          <cell r="D302" t="str">
            <v>DDM Jihlava</v>
          </cell>
          <cell r="E302">
            <v>28</v>
          </cell>
          <cell r="H302">
            <v>0</v>
          </cell>
          <cell r="K302">
            <v>0</v>
          </cell>
          <cell r="N302">
            <v>0</v>
          </cell>
          <cell r="Q302">
            <v>29</v>
          </cell>
          <cell r="T302">
            <v>0</v>
          </cell>
          <cell r="W302">
            <v>0</v>
          </cell>
          <cell r="Z302">
            <v>0</v>
          </cell>
          <cell r="AC302">
            <v>0</v>
          </cell>
          <cell r="AF302">
            <v>0</v>
          </cell>
          <cell r="AI302">
            <v>57</v>
          </cell>
          <cell r="AJ302" t="str">
            <v/>
          </cell>
        </row>
        <row r="303">
          <cell r="B303" t="str">
            <v>Čierná Tereza</v>
          </cell>
          <cell r="C303">
            <v>1000</v>
          </cell>
          <cell r="D303" t="str">
            <v>ZŠ Valeč</v>
          </cell>
          <cell r="E303">
            <v>0</v>
          </cell>
          <cell r="H303">
            <v>0</v>
          </cell>
          <cell r="K303">
            <v>0</v>
          </cell>
          <cell r="N303">
            <v>35</v>
          </cell>
          <cell r="Q303">
            <v>0</v>
          </cell>
          <cell r="T303">
            <v>0</v>
          </cell>
          <cell r="W303">
            <v>0</v>
          </cell>
          <cell r="Z303">
            <v>0</v>
          </cell>
          <cell r="AC303">
            <v>0</v>
          </cell>
          <cell r="AF303">
            <v>0</v>
          </cell>
          <cell r="AI303">
            <v>35</v>
          </cell>
          <cell r="AJ303" t="str">
            <v/>
          </cell>
        </row>
        <row r="304">
          <cell r="B304" t="str">
            <v>Zvolánková Alžběta</v>
          </cell>
          <cell r="C304">
            <v>1000</v>
          </cell>
          <cell r="D304" t="str">
            <v>ŠO TJ Sokol Oudoleň</v>
          </cell>
          <cell r="E304">
            <v>0</v>
          </cell>
          <cell r="H304">
            <v>0</v>
          </cell>
          <cell r="K304">
            <v>0</v>
          </cell>
          <cell r="N304">
            <v>0</v>
          </cell>
          <cell r="Q304">
            <v>0</v>
          </cell>
          <cell r="T304">
            <v>35</v>
          </cell>
          <cell r="W304">
            <v>0</v>
          </cell>
          <cell r="Z304">
            <v>0</v>
          </cell>
          <cell r="AC304">
            <v>0</v>
          </cell>
          <cell r="AF304">
            <v>0</v>
          </cell>
          <cell r="AI304">
            <v>35</v>
          </cell>
          <cell r="AJ304" t="str">
            <v/>
          </cell>
        </row>
        <row r="305">
          <cell r="B305" t="str">
            <v>Prášková Štěpánka</v>
          </cell>
          <cell r="C305">
            <v>1100</v>
          </cell>
          <cell r="D305" t="str">
            <v>TJ Jiskra Havlíčkův Brod</v>
          </cell>
          <cell r="E305">
            <v>0</v>
          </cell>
          <cell r="H305">
            <v>0</v>
          </cell>
          <cell r="K305">
            <v>0</v>
          </cell>
          <cell r="N305">
            <v>0</v>
          </cell>
          <cell r="Q305">
            <v>0</v>
          </cell>
          <cell r="T305">
            <v>32</v>
          </cell>
          <cell r="W305">
            <v>0</v>
          </cell>
          <cell r="Z305">
            <v>0</v>
          </cell>
          <cell r="AC305">
            <v>0</v>
          </cell>
          <cell r="AF305">
            <v>0</v>
          </cell>
          <cell r="AI305">
            <v>32</v>
          </cell>
          <cell r="AJ305" t="str">
            <v/>
          </cell>
        </row>
        <row r="306">
          <cell r="B306" t="str">
            <v>Koubková Markéta</v>
          </cell>
          <cell r="C306">
            <v>1000</v>
          </cell>
          <cell r="D306" t="str">
            <v>ZŠ Hálkova Humpolec</v>
          </cell>
          <cell r="E306">
            <v>0</v>
          </cell>
          <cell r="H306">
            <v>0</v>
          </cell>
          <cell r="K306">
            <v>0</v>
          </cell>
          <cell r="N306">
            <v>0</v>
          </cell>
          <cell r="Q306">
            <v>30</v>
          </cell>
          <cell r="T306">
            <v>0</v>
          </cell>
          <cell r="W306">
            <v>0</v>
          </cell>
          <cell r="Z306">
            <v>0</v>
          </cell>
          <cell r="AC306">
            <v>0</v>
          </cell>
          <cell r="AF306">
            <v>0</v>
          </cell>
          <cell r="AI306">
            <v>30</v>
          </cell>
          <cell r="AJ306" t="str">
            <v/>
          </cell>
        </row>
        <row r="307">
          <cell r="B307" t="str">
            <v>Nekvindová Eliška</v>
          </cell>
          <cell r="C307">
            <v>1000</v>
          </cell>
          <cell r="D307" t="str">
            <v>ZŠ O. Březiny Jihlava</v>
          </cell>
          <cell r="E307">
            <v>0</v>
          </cell>
          <cell r="H307">
            <v>0</v>
          </cell>
          <cell r="K307">
            <v>0</v>
          </cell>
          <cell r="N307">
            <v>0</v>
          </cell>
          <cell r="Q307">
            <v>28</v>
          </cell>
          <cell r="T307">
            <v>0</v>
          </cell>
          <cell r="W307">
            <v>0</v>
          </cell>
          <cell r="Z307">
            <v>0</v>
          </cell>
          <cell r="AC307">
            <v>0</v>
          </cell>
          <cell r="AF307">
            <v>0</v>
          </cell>
          <cell r="AI307">
            <v>28</v>
          </cell>
          <cell r="AJ307" t="str">
            <v/>
          </cell>
        </row>
        <row r="308">
          <cell r="B308" t="str">
            <v>Čierná Eliška</v>
          </cell>
          <cell r="C308">
            <v>1000</v>
          </cell>
          <cell r="D308" t="str">
            <v>ZŠ Valeč</v>
          </cell>
          <cell r="E308">
            <v>0</v>
          </cell>
          <cell r="H308">
            <v>0</v>
          </cell>
          <cell r="K308">
            <v>0</v>
          </cell>
          <cell r="N308">
            <v>28</v>
          </cell>
          <cell r="Q308">
            <v>0</v>
          </cell>
          <cell r="T308">
            <v>0</v>
          </cell>
          <cell r="W308">
            <v>0</v>
          </cell>
          <cell r="Z308">
            <v>0</v>
          </cell>
          <cell r="AC308">
            <v>0</v>
          </cell>
          <cell r="AF308">
            <v>0</v>
          </cell>
          <cell r="AI308">
            <v>28</v>
          </cell>
          <cell r="AJ308" t="str">
            <v/>
          </cell>
        </row>
        <row r="309">
          <cell r="B309">
            <v>0</v>
          </cell>
          <cell r="C309">
            <v>0</v>
          </cell>
          <cell r="D309">
            <v>0</v>
          </cell>
          <cell r="E309">
            <v>6</v>
          </cell>
          <cell r="H309">
            <v>4</v>
          </cell>
          <cell r="K309">
            <v>3</v>
          </cell>
          <cell r="N309">
            <v>6</v>
          </cell>
          <cell r="Q309">
            <v>6</v>
          </cell>
          <cell r="T309">
            <v>4</v>
          </cell>
          <cell r="W309">
            <v>0</v>
          </cell>
          <cell r="Z309">
            <v>0</v>
          </cell>
          <cell r="AC309">
            <v>0</v>
          </cell>
          <cell r="AF309">
            <v>0</v>
          </cell>
          <cell r="AI309">
            <v>29</v>
          </cell>
          <cell r="AJ309" t="str">
            <v/>
          </cell>
        </row>
        <row r="310">
          <cell r="B310" t="str">
            <v>kategorie D14</v>
          </cell>
          <cell r="C310">
            <v>0</v>
          </cell>
          <cell r="D310">
            <v>0</v>
          </cell>
          <cell r="E310">
            <v>0</v>
          </cell>
          <cell r="H310">
            <v>0</v>
          </cell>
          <cell r="K310">
            <v>0</v>
          </cell>
          <cell r="N310" t="str">
            <v>Turnaje</v>
          </cell>
          <cell r="Q310">
            <v>0</v>
          </cell>
          <cell r="T310" t="str">
            <v>B-body v turnaji  V-počet vítězství</v>
          </cell>
          <cell r="W310">
            <v>0</v>
          </cell>
          <cell r="Z310">
            <v>0</v>
          </cell>
          <cell r="AC310">
            <v>0</v>
          </cell>
          <cell r="AF310">
            <v>0</v>
          </cell>
          <cell r="AI310">
            <v>0</v>
          </cell>
          <cell r="AJ310" t="str">
            <v/>
          </cell>
        </row>
        <row r="311">
          <cell r="B311" t="str">
            <v>jméno</v>
          </cell>
          <cell r="C311" t="str">
            <v>ELO</v>
          </cell>
          <cell r="D311" t="str">
            <v>oddíl</v>
          </cell>
          <cell r="E311" t="str">
            <v>1.</v>
          </cell>
          <cell r="H311" t="str">
            <v>2.</v>
          </cell>
          <cell r="K311" t="str">
            <v>3.</v>
          </cell>
          <cell r="N311" t="str">
            <v>4.</v>
          </cell>
          <cell r="Q311" t="str">
            <v>5.</v>
          </cell>
          <cell r="T311" t="str">
            <v>6.</v>
          </cell>
          <cell r="W311" t="str">
            <v>7.</v>
          </cell>
          <cell r="Z311" t="str">
            <v>8.</v>
          </cell>
          <cell r="AC311" t="str">
            <v>9.</v>
          </cell>
          <cell r="AF311" t="str">
            <v>10.</v>
          </cell>
          <cell r="AI311" t="e">
            <v>#NUM!</v>
          </cell>
          <cell r="AJ311" t="e">
            <v>#NUM!</v>
          </cell>
        </row>
        <row r="312">
          <cell r="B312" t="str">
            <v>Šťávová Helena</v>
          </cell>
          <cell r="C312">
            <v>1308</v>
          </cell>
          <cell r="D312" t="str">
            <v>TJ+DDM Náměšť n/Oslavou</v>
          </cell>
          <cell r="E312">
            <v>40</v>
          </cell>
          <cell r="H312">
            <v>40</v>
          </cell>
          <cell r="K312">
            <v>40</v>
          </cell>
          <cell r="N312">
            <v>40</v>
          </cell>
          <cell r="Q312">
            <v>35</v>
          </cell>
          <cell r="T312">
            <v>40</v>
          </cell>
          <cell r="W312">
            <v>0</v>
          </cell>
          <cell r="Z312">
            <v>0</v>
          </cell>
          <cell r="AC312">
            <v>0</v>
          </cell>
          <cell r="AF312">
            <v>0</v>
          </cell>
          <cell r="AI312">
            <v>235</v>
          </cell>
          <cell r="AJ312" t="str">
            <v/>
          </cell>
        </row>
        <row r="313">
          <cell r="B313" t="str">
            <v>Satrapová Anna</v>
          </cell>
          <cell r="C313">
            <v>1104</v>
          </cell>
          <cell r="D313" t="str">
            <v>TJ Jiskra Havlíčkův Brod</v>
          </cell>
          <cell r="E313">
            <v>32</v>
          </cell>
          <cell r="H313">
            <v>30.000001000000001</v>
          </cell>
          <cell r="K313">
            <v>35</v>
          </cell>
          <cell r="N313">
            <v>32</v>
          </cell>
          <cell r="Q313">
            <v>32</v>
          </cell>
          <cell r="T313">
            <v>29</v>
          </cell>
          <cell r="W313">
            <v>0</v>
          </cell>
          <cell r="Z313">
            <v>0</v>
          </cell>
          <cell r="AC313">
            <v>0</v>
          </cell>
          <cell r="AF313">
            <v>0</v>
          </cell>
          <cell r="AI313">
            <v>190</v>
          </cell>
          <cell r="AJ313" t="str">
            <v/>
          </cell>
        </row>
        <row r="314">
          <cell r="B314" t="str">
            <v>Brabencová Aneta</v>
          </cell>
          <cell r="C314">
            <v>1078</v>
          </cell>
          <cell r="D314" t="str">
            <v>TJ Jiskra Humpolec</v>
          </cell>
          <cell r="E314">
            <v>35</v>
          </cell>
          <cell r="H314">
            <v>32</v>
          </cell>
          <cell r="K314">
            <v>0</v>
          </cell>
          <cell r="N314">
            <v>0</v>
          </cell>
          <cell r="Q314">
            <v>40</v>
          </cell>
          <cell r="T314">
            <v>35</v>
          </cell>
          <cell r="W314">
            <v>0</v>
          </cell>
          <cell r="Z314">
            <v>0</v>
          </cell>
          <cell r="AC314">
            <v>0</v>
          </cell>
          <cell r="AF314">
            <v>0</v>
          </cell>
          <cell r="AI314">
            <v>142</v>
          </cell>
          <cell r="AJ314" t="str">
            <v/>
          </cell>
        </row>
        <row r="315">
          <cell r="B315" t="str">
            <v>Slámová Karolína</v>
          </cell>
          <cell r="C315">
            <v>1023</v>
          </cell>
          <cell r="D315" t="str">
            <v>TJ Žďár nad Sázavou z.s.</v>
          </cell>
          <cell r="E315">
            <v>27</v>
          </cell>
          <cell r="H315">
            <v>35</v>
          </cell>
          <cell r="K315">
            <v>32</v>
          </cell>
          <cell r="N315">
            <v>30</v>
          </cell>
          <cell r="Q315">
            <v>0</v>
          </cell>
          <cell r="T315">
            <v>0</v>
          </cell>
          <cell r="W315">
            <v>0</v>
          </cell>
          <cell r="Z315">
            <v>0</v>
          </cell>
          <cell r="AC315">
            <v>0</v>
          </cell>
          <cell r="AF315">
            <v>0</v>
          </cell>
          <cell r="AI315">
            <v>124</v>
          </cell>
          <cell r="AJ315" t="str">
            <v/>
          </cell>
        </row>
        <row r="316">
          <cell r="B316" t="str">
            <v>Honková Zara</v>
          </cell>
          <cell r="C316">
            <v>1000</v>
          </cell>
          <cell r="D316" t="str">
            <v>Active Žďár nad Sázavou</v>
          </cell>
          <cell r="E316">
            <v>29</v>
          </cell>
          <cell r="H316">
            <v>29</v>
          </cell>
          <cell r="K316">
            <v>0</v>
          </cell>
          <cell r="N316">
            <v>0</v>
          </cell>
          <cell r="Q316">
            <v>0</v>
          </cell>
          <cell r="T316">
            <v>30</v>
          </cell>
          <cell r="W316">
            <v>0</v>
          </cell>
          <cell r="Z316">
            <v>0</v>
          </cell>
          <cell r="AC316">
            <v>0</v>
          </cell>
          <cell r="AF316">
            <v>0</v>
          </cell>
          <cell r="AI316">
            <v>88</v>
          </cell>
          <cell r="AJ316" t="str">
            <v/>
          </cell>
        </row>
        <row r="317">
          <cell r="B317" t="str">
            <v>Váhalová Veronika</v>
          </cell>
          <cell r="C317">
            <v>1000</v>
          </cell>
          <cell r="D317" t="str">
            <v>Gambit Jihlava</v>
          </cell>
          <cell r="E317">
            <v>28</v>
          </cell>
          <cell r="H317">
            <v>0</v>
          </cell>
          <cell r="K317">
            <v>0</v>
          </cell>
          <cell r="N317">
            <v>35</v>
          </cell>
          <cell r="Q317">
            <v>0</v>
          </cell>
          <cell r="T317">
            <v>0</v>
          </cell>
          <cell r="W317">
            <v>0</v>
          </cell>
          <cell r="Z317">
            <v>0</v>
          </cell>
          <cell r="AC317">
            <v>0</v>
          </cell>
          <cell r="AF317">
            <v>0</v>
          </cell>
          <cell r="AI317">
            <v>63</v>
          </cell>
          <cell r="AJ317" t="str">
            <v/>
          </cell>
        </row>
        <row r="318">
          <cell r="B318" t="str">
            <v>Kostková Kateřina</v>
          </cell>
          <cell r="C318">
            <v>1079</v>
          </cell>
          <cell r="D318" t="str">
            <v>Šachový klub Světlá nad Sázavou</v>
          </cell>
          <cell r="E318">
            <v>0</v>
          </cell>
          <cell r="H318">
            <v>0</v>
          </cell>
          <cell r="K318">
            <v>0</v>
          </cell>
          <cell r="N318">
            <v>0</v>
          </cell>
          <cell r="Q318">
            <v>0</v>
          </cell>
          <cell r="T318">
            <v>32</v>
          </cell>
          <cell r="W318">
            <v>0</v>
          </cell>
          <cell r="Z318">
            <v>0</v>
          </cell>
          <cell r="AC318">
            <v>0</v>
          </cell>
          <cell r="AF318">
            <v>0</v>
          </cell>
          <cell r="AI318">
            <v>32</v>
          </cell>
          <cell r="AJ318" t="str">
            <v/>
          </cell>
        </row>
        <row r="319">
          <cell r="B319" t="str">
            <v>Kaňková Nikola</v>
          </cell>
          <cell r="C319">
            <v>1000</v>
          </cell>
          <cell r="D319" t="str">
            <v>TJ Spartak  Pelhřimov</v>
          </cell>
          <cell r="E319">
            <v>30</v>
          </cell>
          <cell r="H319">
            <v>0</v>
          </cell>
          <cell r="K319">
            <v>0</v>
          </cell>
          <cell r="N319">
            <v>0</v>
          </cell>
          <cell r="Q319">
            <v>0</v>
          </cell>
          <cell r="T319">
            <v>0</v>
          </cell>
          <cell r="W319">
            <v>0</v>
          </cell>
          <cell r="Z319">
            <v>0</v>
          </cell>
          <cell r="AC319">
            <v>0</v>
          </cell>
          <cell r="AF319">
            <v>0</v>
          </cell>
          <cell r="AI319">
            <v>30</v>
          </cell>
          <cell r="AJ319" t="str">
            <v/>
          </cell>
        </row>
        <row r="320"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H320">
            <v>0</v>
          </cell>
          <cell r="K320">
            <v>0</v>
          </cell>
          <cell r="N320">
            <v>0</v>
          </cell>
          <cell r="Q320">
            <v>0</v>
          </cell>
          <cell r="T320">
            <v>0</v>
          </cell>
          <cell r="W320">
            <v>0</v>
          </cell>
          <cell r="Z320">
            <v>0</v>
          </cell>
          <cell r="AC320">
            <v>0</v>
          </cell>
          <cell r="AF320">
            <v>0</v>
          </cell>
          <cell r="AI320">
            <v>0</v>
          </cell>
          <cell r="AJ320" t="str">
            <v/>
          </cell>
        </row>
        <row r="321"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H321">
            <v>0</v>
          </cell>
          <cell r="K321">
            <v>0</v>
          </cell>
          <cell r="N321">
            <v>0</v>
          </cell>
          <cell r="Q321">
            <v>0</v>
          </cell>
          <cell r="T321">
            <v>0</v>
          </cell>
          <cell r="W321">
            <v>0</v>
          </cell>
          <cell r="Z321">
            <v>0</v>
          </cell>
          <cell r="AC321">
            <v>0</v>
          </cell>
          <cell r="AF321">
            <v>0</v>
          </cell>
          <cell r="AI321">
            <v>0</v>
          </cell>
          <cell r="AJ321" t="str">
            <v/>
          </cell>
        </row>
        <row r="322">
          <cell r="B322">
            <v>0</v>
          </cell>
          <cell r="C322">
            <v>0</v>
          </cell>
          <cell r="D322">
            <v>0</v>
          </cell>
          <cell r="E322">
            <v>7</v>
          </cell>
          <cell r="H322">
            <v>5</v>
          </cell>
          <cell r="K322">
            <v>3</v>
          </cell>
          <cell r="N322">
            <v>4</v>
          </cell>
          <cell r="Q322">
            <v>3</v>
          </cell>
          <cell r="T322">
            <v>5</v>
          </cell>
          <cell r="W322">
            <v>0</v>
          </cell>
          <cell r="Z322">
            <v>0</v>
          </cell>
          <cell r="AC322">
            <v>0</v>
          </cell>
          <cell r="AF322">
            <v>0</v>
          </cell>
          <cell r="AI322">
            <v>27</v>
          </cell>
          <cell r="AJ322" t="str">
            <v/>
          </cell>
        </row>
        <row r="323">
          <cell r="B323" t="str">
            <v>kategorie D16</v>
          </cell>
          <cell r="C323">
            <v>0</v>
          </cell>
          <cell r="D323">
            <v>0</v>
          </cell>
          <cell r="E323">
            <v>0</v>
          </cell>
          <cell r="H323">
            <v>0</v>
          </cell>
          <cell r="K323">
            <v>0</v>
          </cell>
          <cell r="N323" t="str">
            <v>Turnaje</v>
          </cell>
          <cell r="Q323">
            <v>0</v>
          </cell>
          <cell r="T323" t="str">
            <v>B-body v turnaji  V-počet vítězství</v>
          </cell>
          <cell r="W323">
            <v>0</v>
          </cell>
          <cell r="Z323">
            <v>0</v>
          </cell>
          <cell r="AC323">
            <v>0</v>
          </cell>
          <cell r="AF323">
            <v>0</v>
          </cell>
          <cell r="AI323">
            <v>0</v>
          </cell>
          <cell r="AJ323" t="str">
            <v/>
          </cell>
        </row>
        <row r="324">
          <cell r="B324" t="str">
            <v>jméno</v>
          </cell>
          <cell r="C324" t="str">
            <v>ELO</v>
          </cell>
          <cell r="D324" t="str">
            <v>oddíl</v>
          </cell>
          <cell r="E324" t="str">
            <v>1.</v>
          </cell>
          <cell r="H324" t="str">
            <v>2.</v>
          </cell>
          <cell r="K324" t="str">
            <v>3.</v>
          </cell>
          <cell r="N324" t="str">
            <v>4.</v>
          </cell>
          <cell r="Q324" t="str">
            <v>5.</v>
          </cell>
          <cell r="T324" t="str">
            <v>6.</v>
          </cell>
          <cell r="W324" t="str">
            <v>7.</v>
          </cell>
          <cell r="Z324" t="str">
            <v>8.</v>
          </cell>
          <cell r="AC324" t="str">
            <v>9.</v>
          </cell>
          <cell r="AF324" t="str">
            <v>10.</v>
          </cell>
          <cell r="AI324" t="e">
            <v>#NUM!</v>
          </cell>
          <cell r="AJ324" t="e">
            <v>#NUM!</v>
          </cell>
        </row>
        <row r="325">
          <cell r="B325" t="str">
            <v>Součková Viktorie</v>
          </cell>
          <cell r="C325">
            <v>1256</v>
          </cell>
          <cell r="D325" t="str">
            <v>Spartak Velké Meziříčí</v>
          </cell>
          <cell r="E325">
            <v>40.000000999999997</v>
          </cell>
          <cell r="H325">
            <v>40.000000999999997</v>
          </cell>
          <cell r="K325">
            <v>40</v>
          </cell>
          <cell r="N325">
            <v>40.000000999999997</v>
          </cell>
          <cell r="Q325">
            <v>40.000000999999997</v>
          </cell>
          <cell r="T325">
            <v>40.000000999999997</v>
          </cell>
          <cell r="W325">
            <v>0</v>
          </cell>
          <cell r="Z325">
            <v>0</v>
          </cell>
          <cell r="AC325">
            <v>0</v>
          </cell>
          <cell r="AF325">
            <v>0</v>
          </cell>
          <cell r="AI325">
            <v>240</v>
          </cell>
          <cell r="AJ325" t="str">
            <v/>
          </cell>
        </row>
        <row r="326"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H326">
            <v>0</v>
          </cell>
          <cell r="K326">
            <v>0</v>
          </cell>
          <cell r="N326">
            <v>0</v>
          </cell>
          <cell r="Q326">
            <v>0</v>
          </cell>
          <cell r="T326">
            <v>0</v>
          </cell>
          <cell r="W326">
            <v>0</v>
          </cell>
          <cell r="Z326">
            <v>0</v>
          </cell>
          <cell r="AC326">
            <v>0</v>
          </cell>
          <cell r="AF326">
            <v>0</v>
          </cell>
          <cell r="AI326">
            <v>0</v>
          </cell>
          <cell r="AJ326" t="str">
            <v/>
          </cell>
        </row>
        <row r="327">
          <cell r="B327">
            <v>0</v>
          </cell>
          <cell r="C327">
            <v>0</v>
          </cell>
          <cell r="D327">
            <v>0</v>
          </cell>
          <cell r="E327">
            <v>1</v>
          </cell>
          <cell r="H327">
            <v>1</v>
          </cell>
          <cell r="K327">
            <v>1</v>
          </cell>
          <cell r="N327">
            <v>1</v>
          </cell>
          <cell r="Q327">
            <v>1</v>
          </cell>
          <cell r="T327">
            <v>1</v>
          </cell>
          <cell r="W327">
            <v>0</v>
          </cell>
          <cell r="Z327">
            <v>0</v>
          </cell>
          <cell r="AC327">
            <v>0</v>
          </cell>
          <cell r="AF327">
            <v>0</v>
          </cell>
          <cell r="AI327">
            <v>6</v>
          </cell>
          <cell r="AJ327" t="str">
            <v/>
          </cell>
        </row>
        <row r="328">
          <cell r="B328">
            <v>0</v>
          </cell>
          <cell r="C328">
            <v>0</v>
          </cell>
          <cell r="D328" t="str">
            <v>Kontrolní součet</v>
          </cell>
          <cell r="E328">
            <v>2686.0000030000001</v>
          </cell>
          <cell r="H328">
            <v>2261</v>
          </cell>
          <cell r="K328">
            <v>2091</v>
          </cell>
          <cell r="N328">
            <v>2255</v>
          </cell>
          <cell r="Q328">
            <v>2596</v>
          </cell>
          <cell r="T328">
            <v>2552.0000009999999</v>
          </cell>
          <cell r="W328">
            <v>0</v>
          </cell>
          <cell r="Z328">
            <v>0</v>
          </cell>
          <cell r="AC328">
            <v>0</v>
          </cell>
          <cell r="AF328">
            <v>0</v>
          </cell>
          <cell r="AI328">
            <v>14441</v>
          </cell>
          <cell r="AJ328" t="str">
            <v/>
          </cell>
        </row>
        <row r="329"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H329">
            <v>0</v>
          </cell>
          <cell r="K329">
            <v>0</v>
          </cell>
          <cell r="N329">
            <v>0</v>
          </cell>
          <cell r="Q329">
            <v>0</v>
          </cell>
          <cell r="T329">
            <v>0</v>
          </cell>
          <cell r="W329">
            <v>0</v>
          </cell>
          <cell r="Z329">
            <v>0</v>
          </cell>
          <cell r="AC329">
            <v>0</v>
          </cell>
          <cell r="AF329">
            <v>0</v>
          </cell>
          <cell r="AI329">
            <v>0</v>
          </cell>
          <cell r="AJ329" t="str">
            <v/>
          </cell>
        </row>
        <row r="330"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H330">
            <v>0</v>
          </cell>
          <cell r="K330">
            <v>0</v>
          </cell>
          <cell r="N330">
            <v>0</v>
          </cell>
          <cell r="Q330">
            <v>0</v>
          </cell>
          <cell r="T330">
            <v>0</v>
          </cell>
          <cell r="W330">
            <v>0</v>
          </cell>
          <cell r="Z330">
            <v>0</v>
          </cell>
          <cell r="AC330">
            <v>0</v>
          </cell>
          <cell r="AF330">
            <v>0</v>
          </cell>
          <cell r="AI330">
            <v>0</v>
          </cell>
          <cell r="AJ330" t="str">
            <v/>
          </cell>
        </row>
        <row r="331"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H331">
            <v>0</v>
          </cell>
          <cell r="K331">
            <v>0</v>
          </cell>
          <cell r="N331">
            <v>0</v>
          </cell>
          <cell r="Q331">
            <v>0</v>
          </cell>
          <cell r="T331">
            <v>0</v>
          </cell>
          <cell r="W331">
            <v>0</v>
          </cell>
          <cell r="Z331">
            <v>0</v>
          </cell>
          <cell r="AC331">
            <v>0</v>
          </cell>
          <cell r="AF331">
            <v>0</v>
          </cell>
          <cell r="AI331">
            <v>0</v>
          </cell>
          <cell r="AJ331" t="str">
            <v/>
          </cell>
        </row>
        <row r="332">
          <cell r="B332">
            <v>0</v>
          </cell>
          <cell r="C332">
            <v>0</v>
          </cell>
          <cell r="D332" t="str">
            <v>Celkem všech hráčů</v>
          </cell>
          <cell r="E332">
            <v>111</v>
          </cell>
          <cell r="H332">
            <v>89</v>
          </cell>
          <cell r="K332">
            <v>94</v>
          </cell>
          <cell r="N332">
            <v>92</v>
          </cell>
          <cell r="Q332">
            <v>113</v>
          </cell>
          <cell r="T332">
            <v>113</v>
          </cell>
          <cell r="W332">
            <v>0</v>
          </cell>
          <cell r="Z332">
            <v>0</v>
          </cell>
          <cell r="AC332">
            <v>0</v>
          </cell>
          <cell r="AF332">
            <v>0</v>
          </cell>
          <cell r="AI332">
            <v>612</v>
          </cell>
          <cell r="AJ332" t="str">
            <v/>
          </cell>
        </row>
        <row r="333">
          <cell r="B333">
            <v>0</v>
          </cell>
          <cell r="C333">
            <v>0</v>
          </cell>
          <cell r="D333" t="str">
            <v>mimo kraj Vysočina</v>
          </cell>
          <cell r="E333">
            <v>3</v>
          </cell>
          <cell r="H333">
            <v>10</v>
          </cell>
          <cell r="K333">
            <v>23</v>
          </cell>
          <cell r="N333">
            <v>12</v>
          </cell>
          <cell r="Q333">
            <v>12</v>
          </cell>
          <cell r="T333">
            <v>12</v>
          </cell>
          <cell r="W333">
            <v>0</v>
          </cell>
          <cell r="Z333">
            <v>0</v>
          </cell>
          <cell r="AC333">
            <v>0</v>
          </cell>
          <cell r="AF333">
            <v>0</v>
          </cell>
          <cell r="AI333">
            <v>72</v>
          </cell>
          <cell r="AJ333" t="str">
            <v/>
          </cell>
        </row>
        <row r="334">
          <cell r="B334">
            <v>0</v>
          </cell>
          <cell r="C334" t="str">
            <v>H8</v>
          </cell>
          <cell r="D334" t="str">
            <v>H8</v>
          </cell>
          <cell r="E334">
            <v>9</v>
          </cell>
          <cell r="H334">
            <v>9</v>
          </cell>
          <cell r="K334">
            <v>9</v>
          </cell>
          <cell r="N334">
            <v>7</v>
          </cell>
          <cell r="Q334">
            <v>12</v>
          </cell>
          <cell r="T334">
            <v>8</v>
          </cell>
          <cell r="W334">
            <v>0</v>
          </cell>
          <cell r="Z334">
            <v>0</v>
          </cell>
          <cell r="AC334">
            <v>0</v>
          </cell>
          <cell r="AF334">
            <v>0</v>
          </cell>
          <cell r="AI334">
            <v>54</v>
          </cell>
          <cell r="AJ334" t="str">
            <v/>
          </cell>
        </row>
        <row r="335">
          <cell r="B335">
            <v>0</v>
          </cell>
          <cell r="C335" t="str">
            <v>H10</v>
          </cell>
          <cell r="D335" t="str">
            <v>H10</v>
          </cell>
          <cell r="E335">
            <v>29</v>
          </cell>
          <cell r="H335">
            <v>19</v>
          </cell>
          <cell r="K335">
            <v>14</v>
          </cell>
          <cell r="N335">
            <v>20</v>
          </cell>
          <cell r="Q335">
            <v>29</v>
          </cell>
          <cell r="T335">
            <v>28</v>
          </cell>
          <cell r="W335">
            <v>0</v>
          </cell>
          <cell r="Z335">
            <v>0</v>
          </cell>
          <cell r="AC335">
            <v>0</v>
          </cell>
          <cell r="AF335">
            <v>0</v>
          </cell>
          <cell r="AI335">
            <v>139</v>
          </cell>
          <cell r="AJ335" t="str">
            <v/>
          </cell>
        </row>
        <row r="336">
          <cell r="B336">
            <v>0</v>
          </cell>
          <cell r="C336" t="str">
            <v>H12</v>
          </cell>
          <cell r="D336" t="str">
            <v>H12</v>
          </cell>
          <cell r="E336">
            <v>25</v>
          </cell>
          <cell r="H336">
            <v>14</v>
          </cell>
          <cell r="K336">
            <v>14</v>
          </cell>
          <cell r="N336">
            <v>18</v>
          </cell>
          <cell r="Q336">
            <v>19</v>
          </cell>
          <cell r="T336">
            <v>23</v>
          </cell>
          <cell r="W336">
            <v>0</v>
          </cell>
          <cell r="Z336">
            <v>0</v>
          </cell>
          <cell r="AC336">
            <v>0</v>
          </cell>
          <cell r="AF336">
            <v>0</v>
          </cell>
          <cell r="AI336">
            <v>113</v>
          </cell>
          <cell r="AJ336" t="str">
            <v/>
          </cell>
        </row>
        <row r="337">
          <cell r="B337">
            <v>0</v>
          </cell>
          <cell r="C337" t="str">
            <v>H14</v>
          </cell>
          <cell r="D337" t="str">
            <v>H14</v>
          </cell>
          <cell r="E337">
            <v>19</v>
          </cell>
          <cell r="H337">
            <v>16</v>
          </cell>
          <cell r="K337">
            <v>14</v>
          </cell>
          <cell r="N337">
            <v>13</v>
          </cell>
          <cell r="Q337">
            <v>17</v>
          </cell>
          <cell r="T337">
            <v>20</v>
          </cell>
          <cell r="W337">
            <v>0</v>
          </cell>
          <cell r="Z337">
            <v>0</v>
          </cell>
          <cell r="AC337">
            <v>0</v>
          </cell>
          <cell r="AF337">
            <v>0</v>
          </cell>
          <cell r="AI337">
            <v>99</v>
          </cell>
          <cell r="AJ337" t="str">
            <v/>
          </cell>
        </row>
        <row r="338">
          <cell r="B338">
            <v>0</v>
          </cell>
          <cell r="C338" t="str">
            <v>H16</v>
          </cell>
          <cell r="D338" t="str">
            <v>H16</v>
          </cell>
          <cell r="E338">
            <v>8</v>
          </cell>
          <cell r="H338">
            <v>5</v>
          </cell>
          <cell r="K338">
            <v>9</v>
          </cell>
          <cell r="N338">
            <v>7</v>
          </cell>
          <cell r="Q338">
            <v>9</v>
          </cell>
          <cell r="T338">
            <v>5</v>
          </cell>
          <cell r="W338">
            <v>0</v>
          </cell>
          <cell r="Z338">
            <v>0</v>
          </cell>
          <cell r="AC338">
            <v>0</v>
          </cell>
          <cell r="AF338">
            <v>0</v>
          </cell>
          <cell r="AI338">
            <v>43</v>
          </cell>
          <cell r="AJ338" t="str">
            <v/>
          </cell>
        </row>
        <row r="339">
          <cell r="B339">
            <v>0</v>
          </cell>
          <cell r="C339" t="str">
            <v>D8</v>
          </cell>
          <cell r="D339" t="str">
            <v>D8</v>
          </cell>
          <cell r="E339">
            <v>1</v>
          </cell>
          <cell r="H339">
            <v>2</v>
          </cell>
          <cell r="K339">
            <v>1</v>
          </cell>
          <cell r="N339">
            <v>1</v>
          </cell>
          <cell r="Q339">
            <v>1</v>
          </cell>
          <cell r="T339">
            <v>2</v>
          </cell>
          <cell r="W339">
            <v>0</v>
          </cell>
          <cell r="Z339">
            <v>0</v>
          </cell>
          <cell r="AC339">
            <v>0</v>
          </cell>
          <cell r="AF339">
            <v>0</v>
          </cell>
          <cell r="AI339">
            <v>8</v>
          </cell>
          <cell r="AJ339" t="str">
            <v/>
          </cell>
        </row>
        <row r="340">
          <cell r="B340">
            <v>0</v>
          </cell>
          <cell r="C340" t="str">
            <v>D10</v>
          </cell>
          <cell r="D340" t="str">
            <v>D10</v>
          </cell>
          <cell r="E340">
            <v>3</v>
          </cell>
          <cell r="H340">
            <v>4</v>
          </cell>
          <cell r="K340">
            <v>3</v>
          </cell>
          <cell r="N340">
            <v>3</v>
          </cell>
          <cell r="Q340">
            <v>4</v>
          </cell>
          <cell r="T340">
            <v>5</v>
          </cell>
          <cell r="W340">
            <v>0</v>
          </cell>
          <cell r="Z340">
            <v>0</v>
          </cell>
          <cell r="AC340">
            <v>0</v>
          </cell>
          <cell r="AF340">
            <v>0</v>
          </cell>
          <cell r="AI340">
            <v>22</v>
          </cell>
          <cell r="AJ340" t="str">
            <v/>
          </cell>
        </row>
        <row r="341">
          <cell r="B341">
            <v>0</v>
          </cell>
          <cell r="C341" t="str">
            <v>D12</v>
          </cell>
          <cell r="D341" t="str">
            <v>D12</v>
          </cell>
          <cell r="E341">
            <v>6</v>
          </cell>
          <cell r="H341">
            <v>4</v>
          </cell>
          <cell r="K341">
            <v>3</v>
          </cell>
          <cell r="N341">
            <v>6</v>
          </cell>
          <cell r="Q341">
            <v>6</v>
          </cell>
          <cell r="T341">
            <v>4</v>
          </cell>
          <cell r="W341">
            <v>0</v>
          </cell>
          <cell r="Z341">
            <v>0</v>
          </cell>
          <cell r="AC341">
            <v>0</v>
          </cell>
          <cell r="AF341">
            <v>0</v>
          </cell>
          <cell r="AI341">
            <v>29</v>
          </cell>
          <cell r="AJ341" t="str">
            <v/>
          </cell>
        </row>
        <row r="342">
          <cell r="B342">
            <v>0</v>
          </cell>
          <cell r="C342" t="str">
            <v>D14</v>
          </cell>
          <cell r="D342" t="str">
            <v>D14</v>
          </cell>
          <cell r="E342">
            <v>7</v>
          </cell>
          <cell r="H342">
            <v>5</v>
          </cell>
          <cell r="K342">
            <v>3</v>
          </cell>
          <cell r="N342">
            <v>4</v>
          </cell>
          <cell r="Q342">
            <v>3</v>
          </cell>
          <cell r="T342">
            <v>5</v>
          </cell>
          <cell r="W342">
            <v>0</v>
          </cell>
          <cell r="Z342">
            <v>0</v>
          </cell>
          <cell r="AC342">
            <v>0</v>
          </cell>
          <cell r="AF342">
            <v>0</v>
          </cell>
          <cell r="AI342">
            <v>27</v>
          </cell>
          <cell r="AJ342" t="str">
            <v/>
          </cell>
        </row>
        <row r="343">
          <cell r="B343">
            <v>0</v>
          </cell>
          <cell r="C343" t="str">
            <v>D16</v>
          </cell>
          <cell r="D343" t="str">
            <v>D16</v>
          </cell>
          <cell r="E343">
            <v>1</v>
          </cell>
          <cell r="H343">
            <v>1</v>
          </cell>
          <cell r="K343">
            <v>1</v>
          </cell>
          <cell r="N343">
            <v>1</v>
          </cell>
          <cell r="Q343">
            <v>1</v>
          </cell>
          <cell r="T343">
            <v>1</v>
          </cell>
          <cell r="W343">
            <v>0</v>
          </cell>
          <cell r="Z343">
            <v>0</v>
          </cell>
          <cell r="AC343">
            <v>0</v>
          </cell>
          <cell r="AF343">
            <v>0</v>
          </cell>
          <cell r="AI343">
            <v>6</v>
          </cell>
          <cell r="AJ343" t="str">
            <v/>
          </cell>
        </row>
        <row r="344">
          <cell r="B344">
            <v>0</v>
          </cell>
          <cell r="C344">
            <v>0</v>
          </cell>
          <cell r="D344" t="str">
            <v>Celkem z kraje Vysočina</v>
          </cell>
          <cell r="E344">
            <v>108</v>
          </cell>
          <cell r="H344">
            <v>79</v>
          </cell>
          <cell r="K344">
            <v>71</v>
          </cell>
          <cell r="N344">
            <v>80</v>
          </cell>
          <cell r="Q344">
            <v>101</v>
          </cell>
          <cell r="T344">
            <v>101</v>
          </cell>
          <cell r="W344">
            <v>0</v>
          </cell>
          <cell r="Z344">
            <v>0</v>
          </cell>
          <cell r="AC344">
            <v>0</v>
          </cell>
          <cell r="AF344">
            <v>0</v>
          </cell>
          <cell r="AI344">
            <v>540</v>
          </cell>
          <cell r="AJ344" t="str">
            <v/>
          </cell>
        </row>
        <row r="345"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H345">
            <v>0</v>
          </cell>
          <cell r="K345">
            <v>0</v>
          </cell>
          <cell r="N345">
            <v>0</v>
          </cell>
          <cell r="Q345">
            <v>0</v>
          </cell>
          <cell r="T345">
            <v>0</v>
          </cell>
          <cell r="W345">
            <v>0</v>
          </cell>
          <cell r="Z345">
            <v>0</v>
          </cell>
          <cell r="AC345">
            <v>0</v>
          </cell>
          <cell r="AF345">
            <v>0</v>
          </cell>
          <cell r="AI345">
            <v>0</v>
          </cell>
          <cell r="AJ345" t="str">
            <v/>
          </cell>
        </row>
        <row r="346"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H346">
            <v>0</v>
          </cell>
          <cell r="K346">
            <v>0</v>
          </cell>
          <cell r="N346">
            <v>0</v>
          </cell>
          <cell r="Q346">
            <v>0</v>
          </cell>
          <cell r="T346">
            <v>0</v>
          </cell>
          <cell r="W346">
            <v>0</v>
          </cell>
          <cell r="Z346">
            <v>0</v>
          </cell>
          <cell r="AC346">
            <v>0</v>
          </cell>
          <cell r="AF346">
            <v>0</v>
          </cell>
          <cell r="AI346">
            <v>0</v>
          </cell>
          <cell r="AJ346" t="str">
            <v/>
          </cell>
        </row>
        <row r="347">
          <cell r="B347">
            <v>0</v>
          </cell>
          <cell r="C347" t="str">
            <v>mladší  8+10</v>
          </cell>
          <cell r="D347">
            <v>0</v>
          </cell>
          <cell r="E347">
            <v>42</v>
          </cell>
          <cell r="H347">
            <v>34</v>
          </cell>
          <cell r="K347">
            <v>27</v>
          </cell>
          <cell r="N347">
            <v>31</v>
          </cell>
          <cell r="Q347">
            <v>46</v>
          </cell>
          <cell r="T347">
            <v>43</v>
          </cell>
          <cell r="W347">
            <v>0</v>
          </cell>
          <cell r="Z347">
            <v>0</v>
          </cell>
          <cell r="AC347">
            <v>0</v>
          </cell>
          <cell r="AF347">
            <v>0</v>
          </cell>
          <cell r="AI347">
            <v>223</v>
          </cell>
          <cell r="AJ347" t="str">
            <v/>
          </cell>
        </row>
        <row r="348">
          <cell r="B348">
            <v>0</v>
          </cell>
          <cell r="C348" t="str">
            <v>starší    12+14+16</v>
          </cell>
          <cell r="D348">
            <v>0</v>
          </cell>
          <cell r="E348">
            <v>66</v>
          </cell>
          <cell r="H348">
            <v>45</v>
          </cell>
          <cell r="K348">
            <v>44</v>
          </cell>
          <cell r="N348">
            <v>49</v>
          </cell>
          <cell r="Q348">
            <v>55</v>
          </cell>
          <cell r="T348">
            <v>58</v>
          </cell>
          <cell r="W348">
            <v>0</v>
          </cell>
          <cell r="Z348">
            <v>0</v>
          </cell>
          <cell r="AC348">
            <v>0</v>
          </cell>
          <cell r="AF348">
            <v>0</v>
          </cell>
          <cell r="AI348">
            <v>317</v>
          </cell>
          <cell r="AJ348" t="str">
            <v/>
          </cell>
        </row>
        <row r="349">
          <cell r="B349">
            <v>0</v>
          </cell>
          <cell r="C349">
            <v>0</v>
          </cell>
          <cell r="D349">
            <v>0</v>
          </cell>
          <cell r="E349">
            <v>108</v>
          </cell>
          <cell r="H349">
            <v>79</v>
          </cell>
          <cell r="K349">
            <v>71</v>
          </cell>
          <cell r="N349">
            <v>80</v>
          </cell>
          <cell r="Q349">
            <v>101</v>
          </cell>
          <cell r="T349">
            <v>101</v>
          </cell>
          <cell r="W349">
            <v>0</v>
          </cell>
          <cell r="Z349">
            <v>0</v>
          </cell>
          <cell r="AC349">
            <v>0</v>
          </cell>
          <cell r="AF349">
            <v>0</v>
          </cell>
          <cell r="AI349">
            <v>540</v>
          </cell>
          <cell r="AJ349" t="str">
            <v/>
          </cell>
        </row>
        <row r="350"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H350">
            <v>0</v>
          </cell>
          <cell r="K350">
            <v>0</v>
          </cell>
          <cell r="N350">
            <v>0</v>
          </cell>
          <cell r="Q350">
            <v>0</v>
          </cell>
          <cell r="T350">
            <v>0</v>
          </cell>
          <cell r="W350">
            <v>0</v>
          </cell>
          <cell r="Z350">
            <v>0</v>
          </cell>
          <cell r="AC350">
            <v>0</v>
          </cell>
          <cell r="AF350">
            <v>0</v>
          </cell>
          <cell r="AI350">
            <v>0</v>
          </cell>
          <cell r="AJ350" t="str">
            <v/>
          </cell>
        </row>
        <row r="351"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K351">
            <v>0</v>
          </cell>
          <cell r="N351">
            <v>0</v>
          </cell>
          <cell r="Q351">
            <v>0</v>
          </cell>
          <cell r="T351">
            <v>0</v>
          </cell>
          <cell r="W351">
            <v>0</v>
          </cell>
          <cell r="Z351">
            <v>0</v>
          </cell>
          <cell r="AC351">
            <v>0</v>
          </cell>
          <cell r="AF351">
            <v>0</v>
          </cell>
          <cell r="AI351">
            <v>0</v>
          </cell>
          <cell r="AJ351" t="str">
            <v/>
          </cell>
        </row>
        <row r="352"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K352">
            <v>0</v>
          </cell>
          <cell r="N352">
            <v>0</v>
          </cell>
          <cell r="Q352">
            <v>0</v>
          </cell>
          <cell r="T352">
            <v>0</v>
          </cell>
          <cell r="W352">
            <v>0</v>
          </cell>
          <cell r="Z352">
            <v>0</v>
          </cell>
          <cell r="AC352">
            <v>0</v>
          </cell>
          <cell r="AF352">
            <v>0</v>
          </cell>
          <cell r="AI352">
            <v>0</v>
          </cell>
          <cell r="AJ352" t="str">
            <v/>
          </cell>
        </row>
        <row r="353"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H353">
            <v>0</v>
          </cell>
          <cell r="K353">
            <v>0</v>
          </cell>
          <cell r="N353">
            <v>0</v>
          </cell>
          <cell r="Q353">
            <v>0</v>
          </cell>
          <cell r="T353">
            <v>0</v>
          </cell>
          <cell r="W353">
            <v>0</v>
          </cell>
          <cell r="Z353">
            <v>0</v>
          </cell>
          <cell r="AC353">
            <v>0</v>
          </cell>
          <cell r="AF353">
            <v>0</v>
          </cell>
          <cell r="AI353">
            <v>0</v>
          </cell>
          <cell r="AJ353" t="str">
            <v/>
          </cell>
        </row>
        <row r="354"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H354">
            <v>0</v>
          </cell>
          <cell r="K354">
            <v>0</v>
          </cell>
          <cell r="N354">
            <v>0</v>
          </cell>
          <cell r="Q354">
            <v>0</v>
          </cell>
          <cell r="T354">
            <v>0</v>
          </cell>
          <cell r="W354">
            <v>0</v>
          </cell>
          <cell r="Z354">
            <v>0</v>
          </cell>
          <cell r="AC354">
            <v>0</v>
          </cell>
          <cell r="AF354">
            <v>0</v>
          </cell>
          <cell r="AI354">
            <v>0</v>
          </cell>
          <cell r="AJ354" t="str">
            <v/>
          </cell>
        </row>
        <row r="355"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H355">
            <v>0</v>
          </cell>
          <cell r="K355">
            <v>0</v>
          </cell>
          <cell r="N355">
            <v>0</v>
          </cell>
          <cell r="Q355">
            <v>0</v>
          </cell>
          <cell r="T355">
            <v>0</v>
          </cell>
          <cell r="W355">
            <v>0</v>
          </cell>
          <cell r="Z355">
            <v>0</v>
          </cell>
          <cell r="AC355">
            <v>0</v>
          </cell>
          <cell r="AF355">
            <v>0</v>
          </cell>
          <cell r="AI355">
            <v>0</v>
          </cell>
          <cell r="AJ355" t="str">
            <v/>
          </cell>
        </row>
        <row r="356"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H356">
            <v>0</v>
          </cell>
          <cell r="K356">
            <v>0</v>
          </cell>
          <cell r="N356">
            <v>0</v>
          </cell>
          <cell r="Q356">
            <v>0</v>
          </cell>
          <cell r="T356">
            <v>0</v>
          </cell>
          <cell r="W356">
            <v>0</v>
          </cell>
          <cell r="Z356">
            <v>0</v>
          </cell>
          <cell r="AC356">
            <v>0</v>
          </cell>
          <cell r="AF356">
            <v>0</v>
          </cell>
          <cell r="AI356">
            <v>0</v>
          </cell>
          <cell r="AJ356" t="str">
            <v/>
          </cell>
        </row>
        <row r="357"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H357">
            <v>0</v>
          </cell>
          <cell r="K357">
            <v>0</v>
          </cell>
          <cell r="N357">
            <v>0</v>
          </cell>
          <cell r="Q357">
            <v>0</v>
          </cell>
          <cell r="T357">
            <v>0</v>
          </cell>
          <cell r="W357">
            <v>0</v>
          </cell>
          <cell r="Z357">
            <v>0</v>
          </cell>
          <cell r="AC357">
            <v>0</v>
          </cell>
          <cell r="AF357">
            <v>0</v>
          </cell>
          <cell r="AI357">
            <v>0</v>
          </cell>
          <cell r="AJ357" t="str">
            <v/>
          </cell>
        </row>
        <row r="358"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H358">
            <v>0</v>
          </cell>
          <cell r="K358">
            <v>0</v>
          </cell>
          <cell r="N358">
            <v>0</v>
          </cell>
          <cell r="Q358">
            <v>0</v>
          </cell>
          <cell r="T358">
            <v>0</v>
          </cell>
          <cell r="W358">
            <v>0</v>
          </cell>
          <cell r="Z358">
            <v>0</v>
          </cell>
          <cell r="AC358">
            <v>0</v>
          </cell>
          <cell r="AF358">
            <v>0</v>
          </cell>
          <cell r="AI358">
            <v>0</v>
          </cell>
          <cell r="AJ358" t="str">
            <v/>
          </cell>
        </row>
        <row r="359"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H359">
            <v>0</v>
          </cell>
          <cell r="K359">
            <v>0</v>
          </cell>
          <cell r="N359">
            <v>0</v>
          </cell>
          <cell r="Q359">
            <v>0</v>
          </cell>
          <cell r="T359">
            <v>0</v>
          </cell>
          <cell r="W359">
            <v>0</v>
          </cell>
          <cell r="Z359">
            <v>0</v>
          </cell>
          <cell r="AC359">
            <v>0</v>
          </cell>
          <cell r="AF359">
            <v>0</v>
          </cell>
          <cell r="AI359">
            <v>0</v>
          </cell>
          <cell r="AJ359" t="str">
            <v/>
          </cell>
        </row>
        <row r="360"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H360">
            <v>0</v>
          </cell>
          <cell r="K360">
            <v>0</v>
          </cell>
          <cell r="N360">
            <v>0</v>
          </cell>
          <cell r="Q360">
            <v>0</v>
          </cell>
          <cell r="T360">
            <v>0</v>
          </cell>
          <cell r="W360">
            <v>0</v>
          </cell>
          <cell r="Z360">
            <v>0</v>
          </cell>
          <cell r="AC360">
            <v>0</v>
          </cell>
          <cell r="AF360">
            <v>0</v>
          </cell>
          <cell r="AI360">
            <v>0</v>
          </cell>
          <cell r="AJ360" t="str">
            <v/>
          </cell>
        </row>
        <row r="361"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H361">
            <v>0</v>
          </cell>
          <cell r="K361">
            <v>0</v>
          </cell>
          <cell r="N361">
            <v>0</v>
          </cell>
          <cell r="Q361">
            <v>0</v>
          </cell>
          <cell r="T361">
            <v>0</v>
          </cell>
          <cell r="W361">
            <v>0</v>
          </cell>
          <cell r="Z361">
            <v>0</v>
          </cell>
          <cell r="AC361">
            <v>0</v>
          </cell>
          <cell r="AF361">
            <v>0</v>
          </cell>
          <cell r="AI361">
            <v>0</v>
          </cell>
          <cell r="AJ361" t="str">
            <v/>
          </cell>
        </row>
        <row r="362"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H362">
            <v>0</v>
          </cell>
          <cell r="K362">
            <v>0</v>
          </cell>
          <cell r="N362">
            <v>0</v>
          </cell>
          <cell r="Q362">
            <v>0</v>
          </cell>
          <cell r="T362">
            <v>0</v>
          </cell>
          <cell r="W362">
            <v>0</v>
          </cell>
          <cell r="Z362">
            <v>0</v>
          </cell>
          <cell r="AC362">
            <v>0</v>
          </cell>
          <cell r="AF362">
            <v>0</v>
          </cell>
          <cell r="AI362">
            <v>0</v>
          </cell>
          <cell r="AJ362" t="str">
            <v/>
          </cell>
        </row>
        <row r="363"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H363">
            <v>0</v>
          </cell>
          <cell r="K363">
            <v>0</v>
          </cell>
          <cell r="N363">
            <v>0</v>
          </cell>
          <cell r="Q363">
            <v>0</v>
          </cell>
          <cell r="T363">
            <v>0</v>
          </cell>
          <cell r="W363">
            <v>0</v>
          </cell>
          <cell r="Z363">
            <v>0</v>
          </cell>
          <cell r="AC363">
            <v>0</v>
          </cell>
          <cell r="AF363">
            <v>0</v>
          </cell>
          <cell r="AI363">
            <v>0</v>
          </cell>
          <cell r="AJ363" t="str">
            <v/>
          </cell>
        </row>
        <row r="364"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H364">
            <v>0</v>
          </cell>
          <cell r="K364">
            <v>0</v>
          </cell>
          <cell r="N364">
            <v>0</v>
          </cell>
          <cell r="Q364">
            <v>0</v>
          </cell>
          <cell r="T364">
            <v>0</v>
          </cell>
          <cell r="W364">
            <v>0</v>
          </cell>
          <cell r="Z364">
            <v>0</v>
          </cell>
          <cell r="AC364">
            <v>0</v>
          </cell>
          <cell r="AF364">
            <v>0</v>
          </cell>
          <cell r="AI364">
            <v>0</v>
          </cell>
          <cell r="AJ364" t="str">
            <v/>
          </cell>
        </row>
        <row r="365"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H365">
            <v>0</v>
          </cell>
          <cell r="K365">
            <v>0</v>
          </cell>
          <cell r="N365">
            <v>0</v>
          </cell>
          <cell r="Q365">
            <v>0</v>
          </cell>
          <cell r="T365">
            <v>0</v>
          </cell>
          <cell r="W365">
            <v>0</v>
          </cell>
          <cell r="Z365">
            <v>0</v>
          </cell>
          <cell r="AC365">
            <v>0</v>
          </cell>
          <cell r="AF365">
            <v>0</v>
          </cell>
          <cell r="AI365">
            <v>0</v>
          </cell>
          <cell r="AJ365" t="str">
            <v/>
          </cell>
        </row>
        <row r="366"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H366">
            <v>0</v>
          </cell>
          <cell r="K366">
            <v>0</v>
          </cell>
          <cell r="N366">
            <v>0</v>
          </cell>
          <cell r="Q366">
            <v>0</v>
          </cell>
          <cell r="T366">
            <v>0</v>
          </cell>
          <cell r="W366">
            <v>0</v>
          </cell>
          <cell r="Z366">
            <v>0</v>
          </cell>
          <cell r="AC366">
            <v>0</v>
          </cell>
          <cell r="AF366">
            <v>0</v>
          </cell>
          <cell r="AI366">
            <v>0</v>
          </cell>
          <cell r="AJ366" t="str">
            <v/>
          </cell>
        </row>
        <row r="367"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H367">
            <v>0</v>
          </cell>
          <cell r="K367">
            <v>0</v>
          </cell>
          <cell r="N367">
            <v>0</v>
          </cell>
          <cell r="Q367">
            <v>0</v>
          </cell>
          <cell r="T367">
            <v>0</v>
          </cell>
          <cell r="W367">
            <v>0</v>
          </cell>
          <cell r="Z367">
            <v>0</v>
          </cell>
          <cell r="AC367">
            <v>0</v>
          </cell>
          <cell r="AF367">
            <v>0</v>
          </cell>
          <cell r="AI367">
            <v>0</v>
          </cell>
          <cell r="AJ367" t="str">
            <v/>
          </cell>
        </row>
        <row r="368"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H368">
            <v>0</v>
          </cell>
          <cell r="K368">
            <v>0</v>
          </cell>
          <cell r="N368">
            <v>0</v>
          </cell>
          <cell r="Q368">
            <v>0</v>
          </cell>
          <cell r="T368">
            <v>0</v>
          </cell>
          <cell r="W368">
            <v>0</v>
          </cell>
          <cell r="Z368">
            <v>0</v>
          </cell>
          <cell r="AC368">
            <v>0</v>
          </cell>
          <cell r="AF368">
            <v>0</v>
          </cell>
          <cell r="AI368">
            <v>0</v>
          </cell>
          <cell r="AJ368" t="str">
            <v/>
          </cell>
        </row>
        <row r="369"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H369">
            <v>0</v>
          </cell>
          <cell r="K369">
            <v>0</v>
          </cell>
          <cell r="N369">
            <v>0</v>
          </cell>
          <cell r="Q369">
            <v>0</v>
          </cell>
          <cell r="T369">
            <v>0</v>
          </cell>
          <cell r="W369">
            <v>0</v>
          </cell>
          <cell r="Z369">
            <v>0</v>
          </cell>
          <cell r="AC369">
            <v>0</v>
          </cell>
          <cell r="AF369">
            <v>0</v>
          </cell>
          <cell r="AI369">
            <v>0</v>
          </cell>
          <cell r="AJ369" t="str">
            <v/>
          </cell>
        </row>
        <row r="370"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H370">
            <v>0</v>
          </cell>
          <cell r="K370">
            <v>0</v>
          </cell>
          <cell r="N370">
            <v>0</v>
          </cell>
          <cell r="Q370">
            <v>0</v>
          </cell>
          <cell r="T370">
            <v>0</v>
          </cell>
          <cell r="W370">
            <v>0</v>
          </cell>
          <cell r="Z370">
            <v>0</v>
          </cell>
          <cell r="AC370">
            <v>0</v>
          </cell>
          <cell r="AF370">
            <v>0</v>
          </cell>
          <cell r="AI370">
            <v>0</v>
          </cell>
          <cell r="AJ370" t="str">
            <v/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H371">
            <v>0</v>
          </cell>
          <cell r="K371">
            <v>0</v>
          </cell>
          <cell r="N371">
            <v>0</v>
          </cell>
          <cell r="Q371">
            <v>0</v>
          </cell>
          <cell r="T371">
            <v>0</v>
          </cell>
          <cell r="W371">
            <v>0</v>
          </cell>
          <cell r="Z371">
            <v>0</v>
          </cell>
          <cell r="AC371">
            <v>0</v>
          </cell>
          <cell r="AF371">
            <v>0</v>
          </cell>
          <cell r="AI371">
            <v>0</v>
          </cell>
          <cell r="AJ371" t="str">
            <v/>
          </cell>
        </row>
        <row r="372"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H372">
            <v>0</v>
          </cell>
          <cell r="K372">
            <v>0</v>
          </cell>
          <cell r="N372">
            <v>0</v>
          </cell>
          <cell r="Q372">
            <v>0</v>
          </cell>
          <cell r="T372">
            <v>0</v>
          </cell>
          <cell r="W372">
            <v>0</v>
          </cell>
          <cell r="Z372">
            <v>0</v>
          </cell>
          <cell r="AC372">
            <v>0</v>
          </cell>
          <cell r="AF372">
            <v>0</v>
          </cell>
          <cell r="AI372">
            <v>0</v>
          </cell>
          <cell r="AJ372" t="str">
            <v/>
          </cell>
        </row>
        <row r="373"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H373">
            <v>0</v>
          </cell>
          <cell r="K373">
            <v>0</v>
          </cell>
          <cell r="N373">
            <v>0</v>
          </cell>
          <cell r="Q373">
            <v>0</v>
          </cell>
          <cell r="T373">
            <v>0</v>
          </cell>
          <cell r="W373">
            <v>0</v>
          </cell>
          <cell r="Z373">
            <v>0</v>
          </cell>
          <cell r="AC373">
            <v>0</v>
          </cell>
          <cell r="AF373">
            <v>0</v>
          </cell>
          <cell r="AI373">
            <v>0</v>
          </cell>
          <cell r="AJ373" t="str">
            <v/>
          </cell>
        </row>
        <row r="374"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H374">
            <v>0</v>
          </cell>
          <cell r="K374">
            <v>0</v>
          </cell>
          <cell r="N374">
            <v>0</v>
          </cell>
          <cell r="Q374">
            <v>0</v>
          </cell>
          <cell r="T374">
            <v>0</v>
          </cell>
          <cell r="W374">
            <v>0</v>
          </cell>
          <cell r="Z374">
            <v>0</v>
          </cell>
          <cell r="AC374">
            <v>0</v>
          </cell>
          <cell r="AF374">
            <v>0</v>
          </cell>
          <cell r="AI374">
            <v>0</v>
          </cell>
          <cell r="AJ374" t="str">
            <v/>
          </cell>
        </row>
        <row r="375"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H375">
            <v>0</v>
          </cell>
          <cell r="K375">
            <v>0</v>
          </cell>
          <cell r="N375">
            <v>0</v>
          </cell>
          <cell r="Q375">
            <v>0</v>
          </cell>
          <cell r="T375">
            <v>0</v>
          </cell>
          <cell r="W375">
            <v>0</v>
          </cell>
          <cell r="Z375">
            <v>0</v>
          </cell>
          <cell r="AC375">
            <v>0</v>
          </cell>
          <cell r="AF375">
            <v>0</v>
          </cell>
          <cell r="AI375">
            <v>0</v>
          </cell>
          <cell r="AJ375" t="str">
            <v/>
          </cell>
        </row>
        <row r="376"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H376">
            <v>0</v>
          </cell>
          <cell r="K376">
            <v>0</v>
          </cell>
          <cell r="N376">
            <v>0</v>
          </cell>
          <cell r="Q376">
            <v>0</v>
          </cell>
          <cell r="T376">
            <v>0</v>
          </cell>
          <cell r="W376">
            <v>0</v>
          </cell>
          <cell r="Z376">
            <v>0</v>
          </cell>
          <cell r="AC376">
            <v>0</v>
          </cell>
          <cell r="AF376">
            <v>0</v>
          </cell>
          <cell r="AI376">
            <v>0</v>
          </cell>
          <cell r="AJ376" t="str">
            <v/>
          </cell>
        </row>
        <row r="377"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H377">
            <v>0</v>
          </cell>
          <cell r="K377">
            <v>0</v>
          </cell>
          <cell r="N377">
            <v>0</v>
          </cell>
          <cell r="Q377">
            <v>0</v>
          </cell>
          <cell r="T377">
            <v>0</v>
          </cell>
          <cell r="W377">
            <v>0</v>
          </cell>
          <cell r="Z377">
            <v>0</v>
          </cell>
          <cell r="AC377">
            <v>0</v>
          </cell>
          <cell r="AF377">
            <v>0</v>
          </cell>
          <cell r="AI377">
            <v>0</v>
          </cell>
          <cell r="AJ377" t="str">
            <v/>
          </cell>
        </row>
        <row r="378"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H378">
            <v>0</v>
          </cell>
          <cell r="K378">
            <v>0</v>
          </cell>
          <cell r="N378">
            <v>0</v>
          </cell>
          <cell r="Q378">
            <v>0</v>
          </cell>
          <cell r="T378">
            <v>0</v>
          </cell>
          <cell r="W378">
            <v>0</v>
          </cell>
          <cell r="Z378">
            <v>0</v>
          </cell>
          <cell r="AC378">
            <v>0</v>
          </cell>
          <cell r="AF378">
            <v>0</v>
          </cell>
          <cell r="AI378">
            <v>0</v>
          </cell>
          <cell r="AJ378" t="str">
            <v/>
          </cell>
        </row>
        <row r="379"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H379">
            <v>0</v>
          </cell>
          <cell r="K379">
            <v>0</v>
          </cell>
          <cell r="N379">
            <v>0</v>
          </cell>
          <cell r="Q379">
            <v>0</v>
          </cell>
          <cell r="T379">
            <v>0</v>
          </cell>
          <cell r="W379">
            <v>0</v>
          </cell>
          <cell r="Z379">
            <v>0</v>
          </cell>
          <cell r="AC379">
            <v>0</v>
          </cell>
          <cell r="AF379">
            <v>0</v>
          </cell>
          <cell r="AI379">
            <v>0</v>
          </cell>
          <cell r="AJ379" t="str">
            <v/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H380">
            <v>0</v>
          </cell>
          <cell r="K380">
            <v>0</v>
          </cell>
          <cell r="N380">
            <v>0</v>
          </cell>
          <cell r="Q380">
            <v>0</v>
          </cell>
          <cell r="T380">
            <v>0</v>
          </cell>
          <cell r="W380">
            <v>0</v>
          </cell>
          <cell r="Z380">
            <v>0</v>
          </cell>
          <cell r="AC380">
            <v>0</v>
          </cell>
          <cell r="AF380">
            <v>0</v>
          </cell>
          <cell r="AI380">
            <v>0</v>
          </cell>
          <cell r="AJ380" t="str">
            <v/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H381">
            <v>0</v>
          </cell>
          <cell r="K381">
            <v>0</v>
          </cell>
          <cell r="N381">
            <v>0</v>
          </cell>
          <cell r="Q381">
            <v>0</v>
          </cell>
          <cell r="T381">
            <v>0</v>
          </cell>
          <cell r="W381">
            <v>0</v>
          </cell>
          <cell r="Z381">
            <v>0</v>
          </cell>
          <cell r="AC381">
            <v>0</v>
          </cell>
          <cell r="AF381">
            <v>0</v>
          </cell>
          <cell r="AI381">
            <v>0</v>
          </cell>
          <cell r="AJ381" t="str">
            <v/>
          </cell>
        </row>
        <row r="382"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H382">
            <v>0</v>
          </cell>
          <cell r="K382">
            <v>0</v>
          </cell>
          <cell r="N382">
            <v>0</v>
          </cell>
          <cell r="Q382">
            <v>0</v>
          </cell>
          <cell r="T382">
            <v>0</v>
          </cell>
          <cell r="W382">
            <v>0</v>
          </cell>
          <cell r="Z382">
            <v>0</v>
          </cell>
          <cell r="AC382">
            <v>0</v>
          </cell>
          <cell r="AF382">
            <v>0</v>
          </cell>
          <cell r="AI382">
            <v>0</v>
          </cell>
          <cell r="AJ382" t="str">
            <v/>
          </cell>
        </row>
        <row r="383"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H383">
            <v>0</v>
          </cell>
          <cell r="K383">
            <v>0</v>
          </cell>
          <cell r="N383">
            <v>0</v>
          </cell>
          <cell r="Q383">
            <v>0</v>
          </cell>
          <cell r="T383">
            <v>0</v>
          </cell>
          <cell r="W383">
            <v>0</v>
          </cell>
          <cell r="Z383">
            <v>0</v>
          </cell>
          <cell r="AC383">
            <v>0</v>
          </cell>
          <cell r="AF383">
            <v>0</v>
          </cell>
          <cell r="AI383">
            <v>0</v>
          </cell>
          <cell r="AJ383" t="str">
            <v/>
          </cell>
        </row>
        <row r="384"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H384">
            <v>0</v>
          </cell>
          <cell r="K384">
            <v>0</v>
          </cell>
          <cell r="N384">
            <v>0</v>
          </cell>
          <cell r="Q384">
            <v>0</v>
          </cell>
          <cell r="T384">
            <v>0</v>
          </cell>
          <cell r="W384">
            <v>0</v>
          </cell>
          <cell r="Z384">
            <v>0</v>
          </cell>
          <cell r="AC384">
            <v>0</v>
          </cell>
          <cell r="AF384">
            <v>0</v>
          </cell>
          <cell r="AI384">
            <v>0</v>
          </cell>
          <cell r="AJ384" t="str">
            <v/>
          </cell>
        </row>
        <row r="385"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H385">
            <v>0</v>
          </cell>
          <cell r="K385">
            <v>0</v>
          </cell>
          <cell r="N385">
            <v>0</v>
          </cell>
          <cell r="Q385">
            <v>0</v>
          </cell>
          <cell r="T385">
            <v>0</v>
          </cell>
          <cell r="W385">
            <v>0</v>
          </cell>
          <cell r="Z385">
            <v>0</v>
          </cell>
          <cell r="AC385">
            <v>0</v>
          </cell>
          <cell r="AF385">
            <v>0</v>
          </cell>
          <cell r="AI385">
            <v>0</v>
          </cell>
          <cell r="AJ385" t="str">
            <v/>
          </cell>
        </row>
        <row r="386"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H386">
            <v>0</v>
          </cell>
          <cell r="K386">
            <v>0</v>
          </cell>
          <cell r="N386">
            <v>0</v>
          </cell>
          <cell r="Q386">
            <v>0</v>
          </cell>
          <cell r="T386">
            <v>0</v>
          </cell>
          <cell r="W386">
            <v>0</v>
          </cell>
          <cell r="Z386">
            <v>0</v>
          </cell>
          <cell r="AC386">
            <v>0</v>
          </cell>
          <cell r="AF386">
            <v>0</v>
          </cell>
          <cell r="AI386">
            <v>0</v>
          </cell>
          <cell r="AJ386" t="str">
            <v/>
          </cell>
        </row>
        <row r="387"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H387">
            <v>0</v>
          </cell>
          <cell r="K387">
            <v>0</v>
          </cell>
          <cell r="N387">
            <v>0</v>
          </cell>
          <cell r="Q387">
            <v>0</v>
          </cell>
          <cell r="T387">
            <v>0</v>
          </cell>
          <cell r="W387">
            <v>0</v>
          </cell>
          <cell r="Z387">
            <v>0</v>
          </cell>
          <cell r="AC387">
            <v>0</v>
          </cell>
          <cell r="AF387">
            <v>0</v>
          </cell>
          <cell r="AI387">
            <v>0</v>
          </cell>
          <cell r="AJ387" t="str">
            <v/>
          </cell>
        </row>
        <row r="388"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H388">
            <v>0</v>
          </cell>
          <cell r="K388">
            <v>0</v>
          </cell>
          <cell r="N388">
            <v>0</v>
          </cell>
          <cell r="Q388">
            <v>0</v>
          </cell>
          <cell r="T388">
            <v>0</v>
          </cell>
          <cell r="W388">
            <v>0</v>
          </cell>
          <cell r="Z388">
            <v>0</v>
          </cell>
          <cell r="AC388">
            <v>0</v>
          </cell>
          <cell r="AF388">
            <v>0</v>
          </cell>
          <cell r="AI388">
            <v>0</v>
          </cell>
          <cell r="AJ388" t="str">
            <v/>
          </cell>
        </row>
        <row r="389"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H389">
            <v>0</v>
          </cell>
          <cell r="K389">
            <v>0</v>
          </cell>
          <cell r="N389">
            <v>0</v>
          </cell>
          <cell r="Q389">
            <v>0</v>
          </cell>
          <cell r="T389">
            <v>0</v>
          </cell>
          <cell r="W389">
            <v>0</v>
          </cell>
          <cell r="Z389">
            <v>0</v>
          </cell>
          <cell r="AC389">
            <v>0</v>
          </cell>
          <cell r="AF389">
            <v>0</v>
          </cell>
          <cell r="AI389">
            <v>0</v>
          </cell>
          <cell r="AJ389" t="str">
            <v/>
          </cell>
        </row>
        <row r="390"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H390">
            <v>0</v>
          </cell>
          <cell r="K390">
            <v>0</v>
          </cell>
          <cell r="N390">
            <v>0</v>
          </cell>
          <cell r="Q390">
            <v>0</v>
          </cell>
          <cell r="T390">
            <v>0</v>
          </cell>
          <cell r="W390">
            <v>0</v>
          </cell>
          <cell r="Z390">
            <v>0</v>
          </cell>
          <cell r="AC390">
            <v>0</v>
          </cell>
          <cell r="AF390">
            <v>0</v>
          </cell>
          <cell r="AI390">
            <v>0</v>
          </cell>
          <cell r="AJ390" t="str">
            <v/>
          </cell>
        </row>
        <row r="391"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H391">
            <v>0</v>
          </cell>
          <cell r="K391">
            <v>0</v>
          </cell>
          <cell r="N391">
            <v>0</v>
          </cell>
          <cell r="Q391">
            <v>0</v>
          </cell>
          <cell r="T391">
            <v>0</v>
          </cell>
          <cell r="W391">
            <v>0</v>
          </cell>
          <cell r="Z391">
            <v>0</v>
          </cell>
          <cell r="AC391">
            <v>0</v>
          </cell>
          <cell r="AF391">
            <v>0</v>
          </cell>
          <cell r="AI391">
            <v>0</v>
          </cell>
          <cell r="AJ391" t="str">
            <v/>
          </cell>
        </row>
        <row r="392"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H392">
            <v>0</v>
          </cell>
          <cell r="K392">
            <v>0</v>
          </cell>
          <cell r="N392">
            <v>0</v>
          </cell>
          <cell r="Q392">
            <v>0</v>
          </cell>
          <cell r="T392">
            <v>0</v>
          </cell>
          <cell r="W392">
            <v>0</v>
          </cell>
          <cell r="Z392">
            <v>0</v>
          </cell>
          <cell r="AC392">
            <v>0</v>
          </cell>
          <cell r="AF392">
            <v>0</v>
          </cell>
          <cell r="AI392">
            <v>0</v>
          </cell>
          <cell r="AJ392" t="str">
            <v/>
          </cell>
        </row>
        <row r="393"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H393">
            <v>0</v>
          </cell>
          <cell r="K393">
            <v>0</v>
          </cell>
          <cell r="N393">
            <v>0</v>
          </cell>
          <cell r="Q393">
            <v>0</v>
          </cell>
          <cell r="T393">
            <v>0</v>
          </cell>
          <cell r="W393">
            <v>0</v>
          </cell>
          <cell r="Z393">
            <v>0</v>
          </cell>
          <cell r="AC393">
            <v>0</v>
          </cell>
          <cell r="AF393">
            <v>0</v>
          </cell>
          <cell r="AI393">
            <v>0</v>
          </cell>
          <cell r="AJ393" t="str">
            <v/>
          </cell>
        </row>
        <row r="394"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H394">
            <v>0</v>
          </cell>
          <cell r="K394">
            <v>0</v>
          </cell>
          <cell r="N394">
            <v>0</v>
          </cell>
          <cell r="Q394">
            <v>0</v>
          </cell>
          <cell r="T394">
            <v>0</v>
          </cell>
          <cell r="W394">
            <v>0</v>
          </cell>
          <cell r="Z394">
            <v>0</v>
          </cell>
          <cell r="AC394">
            <v>0</v>
          </cell>
          <cell r="AF394">
            <v>0</v>
          </cell>
          <cell r="AI394">
            <v>0</v>
          </cell>
          <cell r="AJ394" t="str">
            <v/>
          </cell>
        </row>
        <row r="395"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H395">
            <v>0</v>
          </cell>
          <cell r="K395">
            <v>0</v>
          </cell>
          <cell r="N395">
            <v>0</v>
          </cell>
          <cell r="Q395">
            <v>0</v>
          </cell>
          <cell r="T395">
            <v>0</v>
          </cell>
          <cell r="W395">
            <v>0</v>
          </cell>
          <cell r="Z395">
            <v>0</v>
          </cell>
          <cell r="AC395">
            <v>0</v>
          </cell>
          <cell r="AF395">
            <v>0</v>
          </cell>
          <cell r="AI395">
            <v>0</v>
          </cell>
          <cell r="AJ395" t="str">
            <v/>
          </cell>
        </row>
        <row r="396"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H396">
            <v>0</v>
          </cell>
          <cell r="K396">
            <v>0</v>
          </cell>
          <cell r="N396">
            <v>0</v>
          </cell>
          <cell r="Q396">
            <v>0</v>
          </cell>
          <cell r="T396">
            <v>0</v>
          </cell>
          <cell r="W396">
            <v>0</v>
          </cell>
          <cell r="Z396">
            <v>0</v>
          </cell>
          <cell r="AC396">
            <v>0</v>
          </cell>
          <cell r="AF396">
            <v>0</v>
          </cell>
          <cell r="AI396">
            <v>0</v>
          </cell>
          <cell r="AJ396" t="str">
            <v/>
          </cell>
        </row>
        <row r="397"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H397">
            <v>0</v>
          </cell>
          <cell r="K397">
            <v>0</v>
          </cell>
          <cell r="N397">
            <v>0</v>
          </cell>
          <cell r="Q397">
            <v>0</v>
          </cell>
          <cell r="T397">
            <v>0</v>
          </cell>
          <cell r="W397">
            <v>0</v>
          </cell>
          <cell r="Z397">
            <v>0</v>
          </cell>
          <cell r="AC397">
            <v>0</v>
          </cell>
          <cell r="AF397">
            <v>0</v>
          </cell>
          <cell r="AI397">
            <v>0</v>
          </cell>
          <cell r="AJ397" t="str">
            <v/>
          </cell>
        </row>
        <row r="398"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H398">
            <v>0</v>
          </cell>
          <cell r="K398">
            <v>0</v>
          </cell>
          <cell r="N398">
            <v>0</v>
          </cell>
          <cell r="Q398">
            <v>0</v>
          </cell>
          <cell r="T398">
            <v>0</v>
          </cell>
          <cell r="W398">
            <v>0</v>
          </cell>
          <cell r="Z398">
            <v>0</v>
          </cell>
          <cell r="AC398">
            <v>0</v>
          </cell>
          <cell r="AF398">
            <v>0</v>
          </cell>
          <cell r="AI398">
            <v>0</v>
          </cell>
          <cell r="AJ398" t="str">
            <v/>
          </cell>
        </row>
        <row r="399"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H399">
            <v>0</v>
          </cell>
          <cell r="K399">
            <v>0</v>
          </cell>
          <cell r="N399">
            <v>0</v>
          </cell>
          <cell r="Q399">
            <v>0</v>
          </cell>
          <cell r="T399">
            <v>0</v>
          </cell>
          <cell r="W399">
            <v>0</v>
          </cell>
          <cell r="Z399">
            <v>0</v>
          </cell>
          <cell r="AC399">
            <v>0</v>
          </cell>
          <cell r="AF399">
            <v>0</v>
          </cell>
          <cell r="AI399">
            <v>0</v>
          </cell>
          <cell r="AJ399" t="str">
            <v/>
          </cell>
        </row>
        <row r="400"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H400">
            <v>0</v>
          </cell>
          <cell r="K400">
            <v>0</v>
          </cell>
          <cell r="N400">
            <v>0</v>
          </cell>
          <cell r="Q400">
            <v>0</v>
          </cell>
          <cell r="T400">
            <v>0</v>
          </cell>
          <cell r="W400">
            <v>0</v>
          </cell>
          <cell r="Z400">
            <v>0</v>
          </cell>
          <cell r="AC400">
            <v>0</v>
          </cell>
          <cell r="AF400">
            <v>0</v>
          </cell>
          <cell r="AI400">
            <v>0</v>
          </cell>
          <cell r="AJ400" t="str">
            <v/>
          </cell>
        </row>
        <row r="401"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H401">
            <v>0</v>
          </cell>
          <cell r="K401">
            <v>0</v>
          </cell>
          <cell r="N401">
            <v>0</v>
          </cell>
          <cell r="Q401">
            <v>0</v>
          </cell>
          <cell r="T401">
            <v>0</v>
          </cell>
          <cell r="W401">
            <v>0</v>
          </cell>
          <cell r="Z401">
            <v>0</v>
          </cell>
          <cell r="AC401">
            <v>0</v>
          </cell>
          <cell r="AF401">
            <v>0</v>
          </cell>
          <cell r="AI401">
            <v>0</v>
          </cell>
          <cell r="AJ401" t="str">
            <v/>
          </cell>
        </row>
        <row r="402"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H402">
            <v>0</v>
          </cell>
          <cell r="K402">
            <v>0</v>
          </cell>
          <cell r="N402">
            <v>0</v>
          </cell>
          <cell r="Q402">
            <v>0</v>
          </cell>
          <cell r="T402">
            <v>0</v>
          </cell>
          <cell r="W402">
            <v>0</v>
          </cell>
          <cell r="Z402">
            <v>0</v>
          </cell>
          <cell r="AC402">
            <v>0</v>
          </cell>
          <cell r="AF402">
            <v>0</v>
          </cell>
          <cell r="AI402">
            <v>0</v>
          </cell>
          <cell r="AJ402" t="str">
            <v/>
          </cell>
        </row>
        <row r="403"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H403">
            <v>0</v>
          </cell>
          <cell r="K403">
            <v>0</v>
          </cell>
          <cell r="N403">
            <v>0</v>
          </cell>
          <cell r="Q403">
            <v>0</v>
          </cell>
          <cell r="T403">
            <v>0</v>
          </cell>
          <cell r="W403">
            <v>0</v>
          </cell>
          <cell r="Z403">
            <v>0</v>
          </cell>
          <cell r="AC403">
            <v>0</v>
          </cell>
          <cell r="AF403">
            <v>0</v>
          </cell>
          <cell r="AI403">
            <v>0</v>
          </cell>
          <cell r="AJ403" t="str">
            <v/>
          </cell>
        </row>
        <row r="404"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H404">
            <v>0</v>
          </cell>
          <cell r="K404">
            <v>0</v>
          </cell>
          <cell r="N404">
            <v>0</v>
          </cell>
          <cell r="Q404">
            <v>0</v>
          </cell>
          <cell r="T404">
            <v>0</v>
          </cell>
          <cell r="W404">
            <v>0</v>
          </cell>
          <cell r="Z404">
            <v>0</v>
          </cell>
          <cell r="AC404">
            <v>0</v>
          </cell>
          <cell r="AF404">
            <v>0</v>
          </cell>
          <cell r="AI404">
            <v>0</v>
          </cell>
          <cell r="AJ404" t="str">
            <v/>
          </cell>
        </row>
        <row r="405"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H405">
            <v>0</v>
          </cell>
          <cell r="K405">
            <v>0</v>
          </cell>
          <cell r="N405">
            <v>0</v>
          </cell>
          <cell r="Q405">
            <v>0</v>
          </cell>
          <cell r="T405">
            <v>0</v>
          </cell>
          <cell r="W405">
            <v>0</v>
          </cell>
          <cell r="Z405">
            <v>0</v>
          </cell>
          <cell r="AC405">
            <v>0</v>
          </cell>
          <cell r="AF405">
            <v>0</v>
          </cell>
          <cell r="AI405">
            <v>0</v>
          </cell>
          <cell r="AJ405" t="str">
            <v/>
          </cell>
        </row>
        <row r="406"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H406">
            <v>0</v>
          </cell>
          <cell r="K406">
            <v>0</v>
          </cell>
          <cell r="N406">
            <v>0</v>
          </cell>
          <cell r="Q406">
            <v>0</v>
          </cell>
          <cell r="T406">
            <v>0</v>
          </cell>
          <cell r="W406">
            <v>0</v>
          </cell>
          <cell r="Z406">
            <v>0</v>
          </cell>
          <cell r="AC406">
            <v>0</v>
          </cell>
          <cell r="AF406">
            <v>0</v>
          </cell>
          <cell r="AI406">
            <v>0</v>
          </cell>
          <cell r="AJ406" t="str">
            <v/>
          </cell>
        </row>
        <row r="407"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H407">
            <v>0</v>
          </cell>
          <cell r="K407">
            <v>0</v>
          </cell>
          <cell r="N407">
            <v>0</v>
          </cell>
          <cell r="Q407">
            <v>0</v>
          </cell>
          <cell r="T407">
            <v>0</v>
          </cell>
          <cell r="W407">
            <v>0</v>
          </cell>
          <cell r="Z407">
            <v>0</v>
          </cell>
          <cell r="AC407">
            <v>0</v>
          </cell>
          <cell r="AF407">
            <v>0</v>
          </cell>
          <cell r="AI407">
            <v>0</v>
          </cell>
          <cell r="AJ407" t="str">
            <v/>
          </cell>
        </row>
        <row r="408"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H408">
            <v>0</v>
          </cell>
          <cell r="K408">
            <v>0</v>
          </cell>
          <cell r="N408">
            <v>0</v>
          </cell>
          <cell r="Q408">
            <v>0</v>
          </cell>
          <cell r="T408">
            <v>0</v>
          </cell>
          <cell r="W408">
            <v>0</v>
          </cell>
          <cell r="Z408">
            <v>0</v>
          </cell>
          <cell r="AC408">
            <v>0</v>
          </cell>
          <cell r="AF408">
            <v>0</v>
          </cell>
          <cell r="AI408">
            <v>0</v>
          </cell>
          <cell r="AJ408" t="str">
            <v/>
          </cell>
        </row>
        <row r="409"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H409">
            <v>0</v>
          </cell>
          <cell r="K409">
            <v>0</v>
          </cell>
          <cell r="N409">
            <v>0</v>
          </cell>
          <cell r="Q409">
            <v>0</v>
          </cell>
          <cell r="T409">
            <v>0</v>
          </cell>
          <cell r="W409">
            <v>0</v>
          </cell>
          <cell r="Z409">
            <v>0</v>
          </cell>
          <cell r="AC409">
            <v>0</v>
          </cell>
          <cell r="AF409">
            <v>0</v>
          </cell>
          <cell r="AI409">
            <v>0</v>
          </cell>
          <cell r="AJ409" t="str">
            <v/>
          </cell>
        </row>
        <row r="410"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H410">
            <v>0</v>
          </cell>
          <cell r="K410">
            <v>0</v>
          </cell>
          <cell r="N410">
            <v>0</v>
          </cell>
          <cell r="Q410">
            <v>0</v>
          </cell>
          <cell r="T410">
            <v>0</v>
          </cell>
          <cell r="W410">
            <v>0</v>
          </cell>
          <cell r="Z410">
            <v>0</v>
          </cell>
          <cell r="AC410">
            <v>0</v>
          </cell>
          <cell r="AF410">
            <v>0</v>
          </cell>
          <cell r="AI410">
            <v>0</v>
          </cell>
          <cell r="AJ410" t="str">
            <v/>
          </cell>
        </row>
        <row r="411"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H411">
            <v>0</v>
          </cell>
          <cell r="K411">
            <v>0</v>
          </cell>
          <cell r="N411">
            <v>0</v>
          </cell>
          <cell r="Q411">
            <v>0</v>
          </cell>
          <cell r="T411">
            <v>0</v>
          </cell>
          <cell r="W411">
            <v>0</v>
          </cell>
          <cell r="Z411">
            <v>0</v>
          </cell>
          <cell r="AC411">
            <v>0</v>
          </cell>
          <cell r="AF411">
            <v>0</v>
          </cell>
          <cell r="AI411">
            <v>0</v>
          </cell>
          <cell r="AJ411" t="str">
            <v/>
          </cell>
        </row>
        <row r="412"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H412">
            <v>0</v>
          </cell>
          <cell r="K412">
            <v>0</v>
          </cell>
          <cell r="N412">
            <v>0</v>
          </cell>
          <cell r="Q412">
            <v>0</v>
          </cell>
          <cell r="T412">
            <v>0</v>
          </cell>
          <cell r="W412">
            <v>0</v>
          </cell>
          <cell r="Z412">
            <v>0</v>
          </cell>
          <cell r="AC412">
            <v>0</v>
          </cell>
          <cell r="AF412">
            <v>0</v>
          </cell>
          <cell r="AI412">
            <v>0</v>
          </cell>
          <cell r="AJ412" t="str">
            <v/>
          </cell>
        </row>
        <row r="413"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H413">
            <v>0</v>
          </cell>
          <cell r="K413">
            <v>0</v>
          </cell>
          <cell r="N413">
            <v>0</v>
          </cell>
          <cell r="Q413">
            <v>0</v>
          </cell>
          <cell r="T413">
            <v>0</v>
          </cell>
          <cell r="W413">
            <v>0</v>
          </cell>
          <cell r="Z413">
            <v>0</v>
          </cell>
          <cell r="AC413">
            <v>0</v>
          </cell>
          <cell r="AF413">
            <v>0</v>
          </cell>
          <cell r="AI413">
            <v>0</v>
          </cell>
          <cell r="AJ413" t="str">
            <v/>
          </cell>
        </row>
        <row r="414"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H414">
            <v>0</v>
          </cell>
          <cell r="K414">
            <v>0</v>
          </cell>
          <cell r="N414">
            <v>0</v>
          </cell>
          <cell r="Q414">
            <v>0</v>
          </cell>
          <cell r="T414">
            <v>0</v>
          </cell>
          <cell r="W414">
            <v>0</v>
          </cell>
          <cell r="Z414">
            <v>0</v>
          </cell>
          <cell r="AC414">
            <v>0</v>
          </cell>
          <cell r="AF414">
            <v>0</v>
          </cell>
          <cell r="AI414">
            <v>0</v>
          </cell>
          <cell r="AJ414" t="str">
            <v/>
          </cell>
        </row>
        <row r="415"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H415">
            <v>0</v>
          </cell>
          <cell r="K415">
            <v>0</v>
          </cell>
          <cell r="N415">
            <v>0</v>
          </cell>
          <cell r="Q415">
            <v>0</v>
          </cell>
          <cell r="T415">
            <v>0</v>
          </cell>
          <cell r="W415">
            <v>0</v>
          </cell>
          <cell r="Z415">
            <v>0</v>
          </cell>
          <cell r="AC415">
            <v>0</v>
          </cell>
          <cell r="AF415">
            <v>0</v>
          </cell>
          <cell r="AI415">
            <v>0</v>
          </cell>
          <cell r="AJ415" t="str">
            <v/>
          </cell>
        </row>
        <row r="416"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H416">
            <v>0</v>
          </cell>
          <cell r="K416">
            <v>0</v>
          </cell>
          <cell r="N416">
            <v>0</v>
          </cell>
          <cell r="Q416">
            <v>0</v>
          </cell>
          <cell r="T416">
            <v>0</v>
          </cell>
          <cell r="W416">
            <v>0</v>
          </cell>
          <cell r="Z416">
            <v>0</v>
          </cell>
          <cell r="AC416">
            <v>0</v>
          </cell>
          <cell r="AF416">
            <v>0</v>
          </cell>
          <cell r="AI416">
            <v>0</v>
          </cell>
          <cell r="AJ416" t="str">
            <v/>
          </cell>
        </row>
        <row r="417"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H417">
            <v>0</v>
          </cell>
          <cell r="K417">
            <v>0</v>
          </cell>
          <cell r="N417">
            <v>0</v>
          </cell>
          <cell r="Q417">
            <v>0</v>
          </cell>
          <cell r="T417">
            <v>0</v>
          </cell>
          <cell r="W417">
            <v>0</v>
          </cell>
          <cell r="Z417">
            <v>0</v>
          </cell>
          <cell r="AC417">
            <v>0</v>
          </cell>
          <cell r="AF417">
            <v>0</v>
          </cell>
          <cell r="AI417">
            <v>0</v>
          </cell>
          <cell r="AJ417" t="str">
            <v/>
          </cell>
        </row>
        <row r="418"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H418">
            <v>0</v>
          </cell>
          <cell r="K418">
            <v>0</v>
          </cell>
          <cell r="N418">
            <v>0</v>
          </cell>
          <cell r="Q418">
            <v>0</v>
          </cell>
          <cell r="T418">
            <v>0</v>
          </cell>
          <cell r="W418">
            <v>0</v>
          </cell>
          <cell r="Z418">
            <v>0</v>
          </cell>
          <cell r="AC418">
            <v>0</v>
          </cell>
          <cell r="AF418">
            <v>0</v>
          </cell>
          <cell r="AI418">
            <v>0</v>
          </cell>
          <cell r="AJ418" t="str">
            <v/>
          </cell>
        </row>
        <row r="419"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H419">
            <v>0</v>
          </cell>
          <cell r="K419">
            <v>0</v>
          </cell>
          <cell r="N419">
            <v>0</v>
          </cell>
          <cell r="Q419">
            <v>0</v>
          </cell>
          <cell r="T419">
            <v>0</v>
          </cell>
          <cell r="W419">
            <v>0</v>
          </cell>
          <cell r="Z419">
            <v>0</v>
          </cell>
          <cell r="AC419">
            <v>0</v>
          </cell>
          <cell r="AF419">
            <v>0</v>
          </cell>
          <cell r="AI419">
            <v>0</v>
          </cell>
          <cell r="AJ419" t="str">
            <v/>
          </cell>
        </row>
        <row r="420"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H420">
            <v>0</v>
          </cell>
          <cell r="K420">
            <v>0</v>
          </cell>
          <cell r="N420">
            <v>0</v>
          </cell>
          <cell r="Q420">
            <v>0</v>
          </cell>
          <cell r="T420">
            <v>0</v>
          </cell>
          <cell r="W420">
            <v>0</v>
          </cell>
          <cell r="Z420">
            <v>0</v>
          </cell>
          <cell r="AC420">
            <v>0</v>
          </cell>
          <cell r="AF420">
            <v>0</v>
          </cell>
          <cell r="AI420">
            <v>0</v>
          </cell>
          <cell r="AJ420" t="str">
            <v/>
          </cell>
        </row>
        <row r="421"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H421">
            <v>0</v>
          </cell>
          <cell r="K421">
            <v>0</v>
          </cell>
          <cell r="N421">
            <v>0</v>
          </cell>
          <cell r="Q421">
            <v>0</v>
          </cell>
          <cell r="T421">
            <v>0</v>
          </cell>
          <cell r="W421">
            <v>0</v>
          </cell>
          <cell r="Z421">
            <v>0</v>
          </cell>
          <cell r="AC421">
            <v>0</v>
          </cell>
          <cell r="AF421">
            <v>0</v>
          </cell>
          <cell r="AI421">
            <v>0</v>
          </cell>
          <cell r="AJ421" t="str">
            <v/>
          </cell>
        </row>
        <row r="422"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H422">
            <v>0</v>
          </cell>
          <cell r="K422">
            <v>0</v>
          </cell>
          <cell r="N422">
            <v>0</v>
          </cell>
          <cell r="Q422">
            <v>0</v>
          </cell>
          <cell r="T422">
            <v>0</v>
          </cell>
          <cell r="W422">
            <v>0</v>
          </cell>
          <cell r="Z422">
            <v>0</v>
          </cell>
          <cell r="AC422">
            <v>0</v>
          </cell>
          <cell r="AF422">
            <v>0</v>
          </cell>
          <cell r="AI422">
            <v>0</v>
          </cell>
          <cell r="AJ422" t="str">
            <v/>
          </cell>
        </row>
        <row r="423"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H423">
            <v>0</v>
          </cell>
          <cell r="K423">
            <v>0</v>
          </cell>
          <cell r="N423">
            <v>0</v>
          </cell>
          <cell r="Q423">
            <v>0</v>
          </cell>
          <cell r="T423">
            <v>0</v>
          </cell>
          <cell r="W423">
            <v>0</v>
          </cell>
          <cell r="Z423">
            <v>0</v>
          </cell>
          <cell r="AC423">
            <v>0</v>
          </cell>
          <cell r="AF423">
            <v>0</v>
          </cell>
          <cell r="AI423">
            <v>0</v>
          </cell>
          <cell r="AJ423" t="str">
            <v/>
          </cell>
        </row>
        <row r="424"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H424">
            <v>0</v>
          </cell>
          <cell r="K424">
            <v>0</v>
          </cell>
          <cell r="N424">
            <v>0</v>
          </cell>
          <cell r="Q424">
            <v>0</v>
          </cell>
          <cell r="T424">
            <v>0</v>
          </cell>
          <cell r="W424">
            <v>0</v>
          </cell>
          <cell r="Z424">
            <v>0</v>
          </cell>
          <cell r="AC424">
            <v>0</v>
          </cell>
          <cell r="AF424">
            <v>0</v>
          </cell>
          <cell r="AI424">
            <v>0</v>
          </cell>
          <cell r="AJ424" t="str">
            <v/>
          </cell>
        </row>
        <row r="425"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H425">
            <v>0</v>
          </cell>
          <cell r="K425">
            <v>0</v>
          </cell>
          <cell r="N425">
            <v>0</v>
          </cell>
          <cell r="Q425">
            <v>0</v>
          </cell>
          <cell r="T425">
            <v>0</v>
          </cell>
          <cell r="W425">
            <v>0</v>
          </cell>
          <cell r="Z425">
            <v>0</v>
          </cell>
          <cell r="AC425">
            <v>0</v>
          </cell>
          <cell r="AF425">
            <v>0</v>
          </cell>
          <cell r="AI425">
            <v>0</v>
          </cell>
          <cell r="AJ425" t="str">
            <v/>
          </cell>
        </row>
        <row r="426"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H426">
            <v>0</v>
          </cell>
          <cell r="K426">
            <v>0</v>
          </cell>
          <cell r="N426">
            <v>0</v>
          </cell>
          <cell r="Q426">
            <v>0</v>
          </cell>
          <cell r="T426">
            <v>0</v>
          </cell>
          <cell r="W426">
            <v>0</v>
          </cell>
          <cell r="Z426">
            <v>0</v>
          </cell>
          <cell r="AC426">
            <v>0</v>
          </cell>
          <cell r="AF426">
            <v>0</v>
          </cell>
          <cell r="AI426">
            <v>0</v>
          </cell>
          <cell r="AJ426" t="str">
            <v/>
          </cell>
        </row>
        <row r="427"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H427">
            <v>0</v>
          </cell>
          <cell r="K427">
            <v>0</v>
          </cell>
          <cell r="N427">
            <v>0</v>
          </cell>
          <cell r="Q427">
            <v>0</v>
          </cell>
          <cell r="T427">
            <v>0</v>
          </cell>
          <cell r="W427">
            <v>0</v>
          </cell>
          <cell r="Z427">
            <v>0</v>
          </cell>
          <cell r="AC427">
            <v>0</v>
          </cell>
          <cell r="AF427">
            <v>0</v>
          </cell>
          <cell r="AI427">
            <v>0</v>
          </cell>
          <cell r="AJ427" t="str">
            <v/>
          </cell>
        </row>
        <row r="428"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H428">
            <v>0</v>
          </cell>
          <cell r="K428">
            <v>0</v>
          </cell>
          <cell r="N428">
            <v>0</v>
          </cell>
          <cell r="Q428">
            <v>0</v>
          </cell>
          <cell r="T428">
            <v>0</v>
          </cell>
          <cell r="W428">
            <v>0</v>
          </cell>
          <cell r="Z428">
            <v>0</v>
          </cell>
          <cell r="AC428">
            <v>0</v>
          </cell>
          <cell r="AF428">
            <v>0</v>
          </cell>
          <cell r="AI428">
            <v>0</v>
          </cell>
          <cell r="AJ428" t="str">
            <v/>
          </cell>
        </row>
        <row r="429"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H429">
            <v>0</v>
          </cell>
          <cell r="K429">
            <v>0</v>
          </cell>
          <cell r="N429">
            <v>0</v>
          </cell>
          <cell r="Q429">
            <v>0</v>
          </cell>
          <cell r="T429">
            <v>0</v>
          </cell>
          <cell r="W429">
            <v>0</v>
          </cell>
          <cell r="Z429">
            <v>0</v>
          </cell>
          <cell r="AC429">
            <v>0</v>
          </cell>
          <cell r="AF429">
            <v>0</v>
          </cell>
          <cell r="AI429">
            <v>0</v>
          </cell>
          <cell r="AJ429" t="str">
            <v/>
          </cell>
        </row>
        <row r="430"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H430">
            <v>0</v>
          </cell>
          <cell r="K430">
            <v>0</v>
          </cell>
          <cell r="N430">
            <v>0</v>
          </cell>
          <cell r="Q430">
            <v>0</v>
          </cell>
          <cell r="T430">
            <v>0</v>
          </cell>
          <cell r="W430">
            <v>0</v>
          </cell>
          <cell r="Z430">
            <v>0</v>
          </cell>
          <cell r="AC430">
            <v>0</v>
          </cell>
          <cell r="AF430">
            <v>0</v>
          </cell>
          <cell r="AI430">
            <v>0</v>
          </cell>
          <cell r="AJ430" t="str">
            <v/>
          </cell>
        </row>
        <row r="431"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H431">
            <v>0</v>
          </cell>
          <cell r="K431">
            <v>0</v>
          </cell>
          <cell r="N431">
            <v>0</v>
          </cell>
          <cell r="Q431">
            <v>0</v>
          </cell>
          <cell r="T431">
            <v>0</v>
          </cell>
          <cell r="W431">
            <v>0</v>
          </cell>
          <cell r="Z431">
            <v>0</v>
          </cell>
          <cell r="AC431">
            <v>0</v>
          </cell>
          <cell r="AF431">
            <v>0</v>
          </cell>
          <cell r="AI431">
            <v>0</v>
          </cell>
          <cell r="AJ431" t="str">
            <v/>
          </cell>
        </row>
        <row r="432"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H432">
            <v>0</v>
          </cell>
          <cell r="K432">
            <v>0</v>
          </cell>
          <cell r="N432">
            <v>0</v>
          </cell>
          <cell r="Q432">
            <v>0</v>
          </cell>
          <cell r="T432">
            <v>0</v>
          </cell>
          <cell r="W432">
            <v>0</v>
          </cell>
          <cell r="Z432">
            <v>0</v>
          </cell>
          <cell r="AC432">
            <v>0</v>
          </cell>
          <cell r="AF432">
            <v>0</v>
          </cell>
          <cell r="AI432">
            <v>0</v>
          </cell>
          <cell r="AJ432" t="str">
            <v/>
          </cell>
        </row>
        <row r="433"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H433">
            <v>0</v>
          </cell>
          <cell r="K433">
            <v>0</v>
          </cell>
          <cell r="N433">
            <v>0</v>
          </cell>
          <cell r="Q433">
            <v>0</v>
          </cell>
          <cell r="T433">
            <v>0</v>
          </cell>
          <cell r="W433">
            <v>0</v>
          </cell>
          <cell r="Z433">
            <v>0</v>
          </cell>
          <cell r="AC433">
            <v>0</v>
          </cell>
          <cell r="AF433">
            <v>0</v>
          </cell>
          <cell r="AI433">
            <v>0</v>
          </cell>
          <cell r="AJ433" t="str">
            <v/>
          </cell>
        </row>
        <row r="434"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H434">
            <v>0</v>
          </cell>
          <cell r="K434">
            <v>0</v>
          </cell>
          <cell r="N434">
            <v>0</v>
          </cell>
          <cell r="Q434">
            <v>0</v>
          </cell>
          <cell r="T434">
            <v>0</v>
          </cell>
          <cell r="W434">
            <v>0</v>
          </cell>
          <cell r="Z434">
            <v>0</v>
          </cell>
          <cell r="AC434">
            <v>0</v>
          </cell>
          <cell r="AF434">
            <v>0</v>
          </cell>
          <cell r="AI434">
            <v>0</v>
          </cell>
          <cell r="AJ434" t="str">
            <v/>
          </cell>
        </row>
        <row r="435"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H435">
            <v>0</v>
          </cell>
          <cell r="K435">
            <v>0</v>
          </cell>
          <cell r="N435">
            <v>0</v>
          </cell>
          <cell r="Q435">
            <v>0</v>
          </cell>
          <cell r="T435">
            <v>0</v>
          </cell>
          <cell r="W435">
            <v>0</v>
          </cell>
          <cell r="Z435">
            <v>0</v>
          </cell>
          <cell r="AC435">
            <v>0</v>
          </cell>
          <cell r="AF435">
            <v>0</v>
          </cell>
          <cell r="AI435">
            <v>0</v>
          </cell>
          <cell r="AJ435" t="str">
            <v/>
          </cell>
        </row>
        <row r="436"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H436">
            <v>0</v>
          </cell>
          <cell r="K436">
            <v>0</v>
          </cell>
          <cell r="N436">
            <v>0</v>
          </cell>
          <cell r="Q436">
            <v>0</v>
          </cell>
          <cell r="T436">
            <v>0</v>
          </cell>
          <cell r="W436">
            <v>0</v>
          </cell>
          <cell r="Z436">
            <v>0</v>
          </cell>
          <cell r="AC436">
            <v>0</v>
          </cell>
          <cell r="AF436">
            <v>0</v>
          </cell>
          <cell r="AI436">
            <v>0</v>
          </cell>
          <cell r="AJ436" t="str">
            <v/>
          </cell>
        </row>
        <row r="437"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H437">
            <v>0</v>
          </cell>
          <cell r="K437">
            <v>0</v>
          </cell>
          <cell r="N437">
            <v>0</v>
          </cell>
          <cell r="Q437">
            <v>0</v>
          </cell>
          <cell r="T437">
            <v>0</v>
          </cell>
          <cell r="W437">
            <v>0</v>
          </cell>
          <cell r="Z437">
            <v>0</v>
          </cell>
          <cell r="AC437">
            <v>0</v>
          </cell>
          <cell r="AF437">
            <v>0</v>
          </cell>
          <cell r="AI437">
            <v>0</v>
          </cell>
          <cell r="AJ437" t="str">
            <v/>
          </cell>
        </row>
        <row r="438"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H438">
            <v>0</v>
          </cell>
          <cell r="K438">
            <v>0</v>
          </cell>
          <cell r="N438">
            <v>0</v>
          </cell>
          <cell r="Q438">
            <v>0</v>
          </cell>
          <cell r="T438">
            <v>0</v>
          </cell>
          <cell r="W438">
            <v>0</v>
          </cell>
          <cell r="Z438">
            <v>0</v>
          </cell>
          <cell r="AC438">
            <v>0</v>
          </cell>
          <cell r="AF438">
            <v>0</v>
          </cell>
          <cell r="AI438">
            <v>0</v>
          </cell>
          <cell r="AJ438" t="str">
            <v/>
          </cell>
        </row>
        <row r="439"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H439">
            <v>0</v>
          </cell>
          <cell r="K439">
            <v>0</v>
          </cell>
          <cell r="N439">
            <v>0</v>
          </cell>
          <cell r="Q439">
            <v>0</v>
          </cell>
          <cell r="T439">
            <v>0</v>
          </cell>
          <cell r="W439">
            <v>0</v>
          </cell>
          <cell r="Z439">
            <v>0</v>
          </cell>
          <cell r="AC439">
            <v>0</v>
          </cell>
          <cell r="AF439">
            <v>0</v>
          </cell>
          <cell r="AI439">
            <v>0</v>
          </cell>
          <cell r="AJ439" t="str">
            <v/>
          </cell>
        </row>
        <row r="440"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H440">
            <v>0</v>
          </cell>
          <cell r="K440">
            <v>0</v>
          </cell>
          <cell r="N440">
            <v>0</v>
          </cell>
          <cell r="Q440">
            <v>0</v>
          </cell>
          <cell r="T440">
            <v>0</v>
          </cell>
          <cell r="W440">
            <v>0</v>
          </cell>
          <cell r="Z440">
            <v>0</v>
          </cell>
          <cell r="AC440">
            <v>0</v>
          </cell>
          <cell r="AF440">
            <v>0</v>
          </cell>
          <cell r="AI440">
            <v>0</v>
          </cell>
          <cell r="AJ440" t="str">
            <v/>
          </cell>
        </row>
        <row r="441"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H441">
            <v>0</v>
          </cell>
          <cell r="K441">
            <v>0</v>
          </cell>
          <cell r="N441">
            <v>0</v>
          </cell>
          <cell r="Q441">
            <v>0</v>
          </cell>
          <cell r="T441">
            <v>0</v>
          </cell>
          <cell r="W441">
            <v>0</v>
          </cell>
          <cell r="Z441">
            <v>0</v>
          </cell>
          <cell r="AC441">
            <v>0</v>
          </cell>
          <cell r="AF441">
            <v>0</v>
          </cell>
          <cell r="AI441">
            <v>0</v>
          </cell>
          <cell r="AJ441" t="str">
            <v/>
          </cell>
        </row>
        <row r="442"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H442">
            <v>0</v>
          </cell>
          <cell r="K442">
            <v>0</v>
          </cell>
          <cell r="N442">
            <v>0</v>
          </cell>
          <cell r="Q442">
            <v>0</v>
          </cell>
          <cell r="T442">
            <v>0</v>
          </cell>
          <cell r="W442">
            <v>0</v>
          </cell>
          <cell r="Z442">
            <v>0</v>
          </cell>
          <cell r="AC442">
            <v>0</v>
          </cell>
          <cell r="AF442">
            <v>0</v>
          </cell>
          <cell r="AI442">
            <v>0</v>
          </cell>
          <cell r="AJ442" t="str">
            <v/>
          </cell>
        </row>
        <row r="443"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H443">
            <v>0</v>
          </cell>
          <cell r="K443">
            <v>0</v>
          </cell>
          <cell r="N443">
            <v>0</v>
          </cell>
          <cell r="Q443">
            <v>0</v>
          </cell>
          <cell r="T443">
            <v>0</v>
          </cell>
          <cell r="W443">
            <v>0</v>
          </cell>
          <cell r="Z443">
            <v>0</v>
          </cell>
          <cell r="AC443">
            <v>0</v>
          </cell>
          <cell r="AF443">
            <v>0</v>
          </cell>
          <cell r="AI443">
            <v>0</v>
          </cell>
          <cell r="AJ443" t="str">
            <v/>
          </cell>
        </row>
        <row r="444"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H444">
            <v>0</v>
          </cell>
          <cell r="K444">
            <v>0</v>
          </cell>
          <cell r="N444">
            <v>0</v>
          </cell>
          <cell r="Q444">
            <v>0</v>
          </cell>
          <cell r="T444">
            <v>0</v>
          </cell>
          <cell r="W444">
            <v>0</v>
          </cell>
          <cell r="Z444">
            <v>0</v>
          </cell>
          <cell r="AC444">
            <v>0</v>
          </cell>
          <cell r="AF444">
            <v>0</v>
          </cell>
          <cell r="AI444">
            <v>0</v>
          </cell>
          <cell r="AJ444" t="str">
            <v/>
          </cell>
        </row>
        <row r="445"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H445">
            <v>0</v>
          </cell>
          <cell r="K445">
            <v>0</v>
          </cell>
          <cell r="N445">
            <v>0</v>
          </cell>
          <cell r="Q445">
            <v>0</v>
          </cell>
          <cell r="T445">
            <v>0</v>
          </cell>
          <cell r="W445">
            <v>0</v>
          </cell>
          <cell r="Z445">
            <v>0</v>
          </cell>
          <cell r="AC445">
            <v>0</v>
          </cell>
          <cell r="AF445">
            <v>0</v>
          </cell>
          <cell r="AI445">
            <v>0</v>
          </cell>
          <cell r="AJ445" t="str">
            <v/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H446">
            <v>0</v>
          </cell>
          <cell r="K446">
            <v>0</v>
          </cell>
          <cell r="N446">
            <v>0</v>
          </cell>
          <cell r="Q446">
            <v>0</v>
          </cell>
          <cell r="T446">
            <v>0</v>
          </cell>
          <cell r="W446">
            <v>0</v>
          </cell>
          <cell r="Z446">
            <v>0</v>
          </cell>
          <cell r="AC446">
            <v>0</v>
          </cell>
          <cell r="AF446">
            <v>0</v>
          </cell>
          <cell r="AI446">
            <v>0</v>
          </cell>
          <cell r="AJ446" t="str">
            <v/>
          </cell>
        </row>
        <row r="447"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H447">
            <v>0</v>
          </cell>
          <cell r="K447">
            <v>0</v>
          </cell>
          <cell r="N447">
            <v>0</v>
          </cell>
          <cell r="Q447">
            <v>0</v>
          </cell>
          <cell r="T447">
            <v>0</v>
          </cell>
          <cell r="W447">
            <v>0</v>
          </cell>
          <cell r="Z447">
            <v>0</v>
          </cell>
          <cell r="AC447">
            <v>0</v>
          </cell>
          <cell r="AF447">
            <v>0</v>
          </cell>
          <cell r="AI447">
            <v>0</v>
          </cell>
          <cell r="AJ447" t="str">
            <v/>
          </cell>
        </row>
        <row r="448"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H448">
            <v>0</v>
          </cell>
          <cell r="K448">
            <v>0</v>
          </cell>
          <cell r="N448">
            <v>0</v>
          </cell>
          <cell r="Q448">
            <v>0</v>
          </cell>
          <cell r="T448">
            <v>0</v>
          </cell>
          <cell r="W448">
            <v>0</v>
          </cell>
          <cell r="Z448">
            <v>0</v>
          </cell>
          <cell r="AC448">
            <v>0</v>
          </cell>
          <cell r="AF448">
            <v>0</v>
          </cell>
          <cell r="AI448">
            <v>0</v>
          </cell>
          <cell r="AJ448" t="str">
            <v/>
          </cell>
        </row>
        <row r="449"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H449">
            <v>0</v>
          </cell>
          <cell r="K449">
            <v>0</v>
          </cell>
          <cell r="N449">
            <v>0</v>
          </cell>
          <cell r="Q449">
            <v>0</v>
          </cell>
          <cell r="T449">
            <v>0</v>
          </cell>
          <cell r="W449">
            <v>0</v>
          </cell>
          <cell r="Z449">
            <v>0</v>
          </cell>
          <cell r="AC449">
            <v>0</v>
          </cell>
          <cell r="AF449">
            <v>0</v>
          </cell>
          <cell r="AI449">
            <v>0</v>
          </cell>
          <cell r="AJ449" t="str">
            <v/>
          </cell>
        </row>
        <row r="450"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H450">
            <v>0</v>
          </cell>
          <cell r="K450">
            <v>0</v>
          </cell>
          <cell r="N450">
            <v>0</v>
          </cell>
          <cell r="Q450">
            <v>0</v>
          </cell>
          <cell r="T450">
            <v>0</v>
          </cell>
          <cell r="W450">
            <v>0</v>
          </cell>
          <cell r="Z450">
            <v>0</v>
          </cell>
          <cell r="AC450">
            <v>0</v>
          </cell>
          <cell r="AF450">
            <v>0</v>
          </cell>
          <cell r="AI450">
            <v>0</v>
          </cell>
          <cell r="AJ450" t="str">
            <v/>
          </cell>
        </row>
        <row r="451"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H451">
            <v>0</v>
          </cell>
          <cell r="K451">
            <v>0</v>
          </cell>
          <cell r="N451">
            <v>0</v>
          </cell>
          <cell r="Q451">
            <v>0</v>
          </cell>
          <cell r="T451">
            <v>0</v>
          </cell>
          <cell r="W451">
            <v>0</v>
          </cell>
          <cell r="Z451">
            <v>0</v>
          </cell>
          <cell r="AC451">
            <v>0</v>
          </cell>
          <cell r="AF451">
            <v>0</v>
          </cell>
          <cell r="AI451">
            <v>0</v>
          </cell>
          <cell r="AJ451" t="str">
            <v/>
          </cell>
        </row>
        <row r="452"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H452">
            <v>0</v>
          </cell>
          <cell r="K452">
            <v>0</v>
          </cell>
          <cell r="N452">
            <v>0</v>
          </cell>
          <cell r="Q452">
            <v>0</v>
          </cell>
          <cell r="T452">
            <v>0</v>
          </cell>
          <cell r="W452">
            <v>0</v>
          </cell>
          <cell r="Z452">
            <v>0</v>
          </cell>
          <cell r="AC452">
            <v>0</v>
          </cell>
          <cell r="AF452">
            <v>0</v>
          </cell>
          <cell r="AI452">
            <v>0</v>
          </cell>
          <cell r="AJ452" t="str">
            <v/>
          </cell>
        </row>
        <row r="453"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H453">
            <v>0</v>
          </cell>
          <cell r="K453">
            <v>0</v>
          </cell>
          <cell r="N453">
            <v>0</v>
          </cell>
          <cell r="Q453">
            <v>0</v>
          </cell>
          <cell r="T453">
            <v>0</v>
          </cell>
          <cell r="W453">
            <v>0</v>
          </cell>
          <cell r="Z453">
            <v>0</v>
          </cell>
          <cell r="AC453">
            <v>0</v>
          </cell>
          <cell r="AF453">
            <v>0</v>
          </cell>
          <cell r="AI453">
            <v>0</v>
          </cell>
          <cell r="AJ453" t="str">
            <v/>
          </cell>
        </row>
        <row r="454"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H454">
            <v>0</v>
          </cell>
          <cell r="K454">
            <v>0</v>
          </cell>
          <cell r="N454">
            <v>0</v>
          </cell>
          <cell r="Q454">
            <v>0</v>
          </cell>
          <cell r="T454">
            <v>0</v>
          </cell>
          <cell r="W454">
            <v>0</v>
          </cell>
          <cell r="Z454">
            <v>0</v>
          </cell>
          <cell r="AC454">
            <v>0</v>
          </cell>
          <cell r="AF454">
            <v>0</v>
          </cell>
          <cell r="AI454">
            <v>0</v>
          </cell>
          <cell r="AJ454" t="str">
            <v/>
          </cell>
        </row>
        <row r="455"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H455">
            <v>0</v>
          </cell>
          <cell r="K455">
            <v>0</v>
          </cell>
          <cell r="N455">
            <v>0</v>
          </cell>
          <cell r="Q455">
            <v>0</v>
          </cell>
          <cell r="T455">
            <v>0</v>
          </cell>
          <cell r="W455">
            <v>0</v>
          </cell>
          <cell r="Z455">
            <v>0</v>
          </cell>
          <cell r="AC455">
            <v>0</v>
          </cell>
          <cell r="AF455">
            <v>0</v>
          </cell>
          <cell r="AI455">
            <v>0</v>
          </cell>
          <cell r="AJ455" t="str">
            <v/>
          </cell>
        </row>
        <row r="456"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H456">
            <v>0</v>
          </cell>
          <cell r="K456">
            <v>0</v>
          </cell>
          <cell r="N456">
            <v>0</v>
          </cell>
          <cell r="Q456">
            <v>0</v>
          </cell>
          <cell r="T456">
            <v>0</v>
          </cell>
          <cell r="W456">
            <v>0</v>
          </cell>
          <cell r="Z456">
            <v>0</v>
          </cell>
          <cell r="AC456">
            <v>0</v>
          </cell>
          <cell r="AF456">
            <v>0</v>
          </cell>
          <cell r="AI456">
            <v>0</v>
          </cell>
          <cell r="AJ456" t="str">
            <v/>
          </cell>
        </row>
        <row r="457"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H457">
            <v>0</v>
          </cell>
          <cell r="K457">
            <v>0</v>
          </cell>
          <cell r="N457">
            <v>0</v>
          </cell>
          <cell r="Q457">
            <v>0</v>
          </cell>
          <cell r="T457">
            <v>0</v>
          </cell>
          <cell r="W457">
            <v>0</v>
          </cell>
          <cell r="Z457">
            <v>0</v>
          </cell>
          <cell r="AC457">
            <v>0</v>
          </cell>
          <cell r="AF457">
            <v>0</v>
          </cell>
          <cell r="AI457">
            <v>0</v>
          </cell>
          <cell r="AJ457" t="str">
            <v/>
          </cell>
        </row>
        <row r="458"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H458">
            <v>0</v>
          </cell>
          <cell r="K458">
            <v>0</v>
          </cell>
          <cell r="N458">
            <v>0</v>
          </cell>
          <cell r="Q458">
            <v>0</v>
          </cell>
          <cell r="T458">
            <v>0</v>
          </cell>
          <cell r="W458">
            <v>0</v>
          </cell>
          <cell r="Z458">
            <v>0</v>
          </cell>
          <cell r="AC458">
            <v>0</v>
          </cell>
          <cell r="AF458">
            <v>0</v>
          </cell>
          <cell r="AI458">
            <v>0</v>
          </cell>
          <cell r="AJ458" t="str">
            <v/>
          </cell>
        </row>
        <row r="459"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H459">
            <v>0</v>
          </cell>
          <cell r="K459">
            <v>0</v>
          </cell>
          <cell r="N459">
            <v>0</v>
          </cell>
          <cell r="Q459">
            <v>0</v>
          </cell>
          <cell r="T459">
            <v>0</v>
          </cell>
          <cell r="W459">
            <v>0</v>
          </cell>
          <cell r="Z459">
            <v>0</v>
          </cell>
          <cell r="AC459">
            <v>0</v>
          </cell>
          <cell r="AF459">
            <v>0</v>
          </cell>
          <cell r="AI459">
            <v>0</v>
          </cell>
          <cell r="AJ459" t="str">
            <v/>
          </cell>
        </row>
        <row r="460"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H460">
            <v>0</v>
          </cell>
          <cell r="K460">
            <v>0</v>
          </cell>
          <cell r="N460">
            <v>0</v>
          </cell>
          <cell r="Q460">
            <v>0</v>
          </cell>
          <cell r="T460">
            <v>0</v>
          </cell>
          <cell r="W460">
            <v>0</v>
          </cell>
          <cell r="Z460">
            <v>0</v>
          </cell>
          <cell r="AC460">
            <v>0</v>
          </cell>
          <cell r="AF460">
            <v>0</v>
          </cell>
          <cell r="AI460">
            <v>0</v>
          </cell>
          <cell r="AJ460" t="str">
            <v/>
          </cell>
        </row>
        <row r="461"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H461">
            <v>0</v>
          </cell>
          <cell r="K461">
            <v>0</v>
          </cell>
          <cell r="N461">
            <v>0</v>
          </cell>
          <cell r="Q461">
            <v>0</v>
          </cell>
          <cell r="T461">
            <v>0</v>
          </cell>
          <cell r="W461">
            <v>0</v>
          </cell>
          <cell r="Z461">
            <v>0</v>
          </cell>
          <cell r="AC461">
            <v>0</v>
          </cell>
          <cell r="AF461">
            <v>0</v>
          </cell>
          <cell r="AI461">
            <v>0</v>
          </cell>
          <cell r="AJ461" t="str">
            <v/>
          </cell>
        </row>
        <row r="462"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H462">
            <v>0</v>
          </cell>
          <cell r="K462">
            <v>0</v>
          </cell>
          <cell r="N462">
            <v>0</v>
          </cell>
          <cell r="Q462">
            <v>0</v>
          </cell>
          <cell r="T462">
            <v>0</v>
          </cell>
          <cell r="W462">
            <v>0</v>
          </cell>
          <cell r="Z462">
            <v>0</v>
          </cell>
          <cell r="AC462">
            <v>0</v>
          </cell>
          <cell r="AF462">
            <v>0</v>
          </cell>
          <cell r="AI462">
            <v>0</v>
          </cell>
          <cell r="AJ462" t="str">
            <v/>
          </cell>
        </row>
        <row r="463"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H463">
            <v>0</v>
          </cell>
          <cell r="K463">
            <v>0</v>
          </cell>
          <cell r="N463">
            <v>0</v>
          </cell>
          <cell r="Q463">
            <v>0</v>
          </cell>
          <cell r="T463">
            <v>0</v>
          </cell>
          <cell r="W463">
            <v>0</v>
          </cell>
          <cell r="Z463">
            <v>0</v>
          </cell>
          <cell r="AC463">
            <v>0</v>
          </cell>
          <cell r="AF463">
            <v>0</v>
          </cell>
          <cell r="AI463">
            <v>0</v>
          </cell>
          <cell r="AJ463" t="str">
            <v/>
          </cell>
        </row>
        <row r="464"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H464">
            <v>0</v>
          </cell>
          <cell r="K464">
            <v>0</v>
          </cell>
          <cell r="N464">
            <v>0</v>
          </cell>
          <cell r="Q464">
            <v>0</v>
          </cell>
          <cell r="T464">
            <v>0</v>
          </cell>
          <cell r="W464">
            <v>0</v>
          </cell>
          <cell r="Z464">
            <v>0</v>
          </cell>
          <cell r="AC464">
            <v>0</v>
          </cell>
          <cell r="AF464">
            <v>0</v>
          </cell>
          <cell r="AI464">
            <v>0</v>
          </cell>
          <cell r="AJ464" t="str">
            <v/>
          </cell>
        </row>
        <row r="465"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H465">
            <v>0</v>
          </cell>
          <cell r="K465">
            <v>0</v>
          </cell>
          <cell r="N465">
            <v>0</v>
          </cell>
          <cell r="Q465">
            <v>0</v>
          </cell>
          <cell r="T465">
            <v>0</v>
          </cell>
          <cell r="W465">
            <v>0</v>
          </cell>
          <cell r="Z465">
            <v>0</v>
          </cell>
          <cell r="AC465">
            <v>0</v>
          </cell>
          <cell r="AF465">
            <v>0</v>
          </cell>
          <cell r="AI465">
            <v>0</v>
          </cell>
          <cell r="AJ465" t="str">
            <v/>
          </cell>
        </row>
        <row r="466"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H466">
            <v>0</v>
          </cell>
          <cell r="K466">
            <v>0</v>
          </cell>
          <cell r="N466">
            <v>0</v>
          </cell>
          <cell r="Q466">
            <v>0</v>
          </cell>
          <cell r="T466">
            <v>0</v>
          </cell>
          <cell r="W466">
            <v>0</v>
          </cell>
          <cell r="Z466">
            <v>0</v>
          </cell>
          <cell r="AC466">
            <v>0</v>
          </cell>
          <cell r="AF466">
            <v>0</v>
          </cell>
          <cell r="AI466">
            <v>0</v>
          </cell>
          <cell r="AJ466" t="str">
            <v/>
          </cell>
        </row>
        <row r="467"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H467">
            <v>0</v>
          </cell>
          <cell r="K467">
            <v>0</v>
          </cell>
          <cell r="N467">
            <v>0</v>
          </cell>
          <cell r="Q467">
            <v>0</v>
          </cell>
          <cell r="T467">
            <v>0</v>
          </cell>
          <cell r="W467">
            <v>0</v>
          </cell>
          <cell r="Z467">
            <v>0</v>
          </cell>
          <cell r="AC467">
            <v>0</v>
          </cell>
          <cell r="AF467">
            <v>0</v>
          </cell>
          <cell r="AI467">
            <v>0</v>
          </cell>
          <cell r="AJ467" t="str">
            <v/>
          </cell>
        </row>
        <row r="468"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H468">
            <v>0</v>
          </cell>
          <cell r="K468">
            <v>0</v>
          </cell>
          <cell r="N468">
            <v>0</v>
          </cell>
          <cell r="Q468">
            <v>0</v>
          </cell>
          <cell r="T468">
            <v>0</v>
          </cell>
          <cell r="W468">
            <v>0</v>
          </cell>
          <cell r="Z468">
            <v>0</v>
          </cell>
          <cell r="AC468">
            <v>0</v>
          </cell>
          <cell r="AF468">
            <v>0</v>
          </cell>
          <cell r="AI468">
            <v>0</v>
          </cell>
          <cell r="AJ468" t="str">
            <v/>
          </cell>
        </row>
        <row r="469"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H469">
            <v>0</v>
          </cell>
          <cell r="K469">
            <v>0</v>
          </cell>
          <cell r="N469">
            <v>0</v>
          </cell>
          <cell r="Q469">
            <v>0</v>
          </cell>
          <cell r="T469">
            <v>0</v>
          </cell>
          <cell r="W469">
            <v>0</v>
          </cell>
          <cell r="Z469">
            <v>0</v>
          </cell>
          <cell r="AC469">
            <v>0</v>
          </cell>
          <cell r="AF469">
            <v>0</v>
          </cell>
          <cell r="AI469">
            <v>0</v>
          </cell>
          <cell r="AJ469" t="str">
            <v/>
          </cell>
        </row>
        <row r="470"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H470">
            <v>0</v>
          </cell>
          <cell r="K470">
            <v>0</v>
          </cell>
          <cell r="N470">
            <v>0</v>
          </cell>
          <cell r="Q470">
            <v>0</v>
          </cell>
          <cell r="T470">
            <v>0</v>
          </cell>
          <cell r="W470">
            <v>0</v>
          </cell>
          <cell r="Z470">
            <v>0</v>
          </cell>
          <cell r="AC470">
            <v>0</v>
          </cell>
          <cell r="AF470">
            <v>0</v>
          </cell>
          <cell r="AI470">
            <v>0</v>
          </cell>
          <cell r="AJ470" t="str">
            <v/>
          </cell>
        </row>
        <row r="471"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H471">
            <v>0</v>
          </cell>
          <cell r="K471">
            <v>0</v>
          </cell>
          <cell r="N471">
            <v>0</v>
          </cell>
          <cell r="Q471">
            <v>0</v>
          </cell>
          <cell r="T471">
            <v>0</v>
          </cell>
          <cell r="W471">
            <v>0</v>
          </cell>
          <cell r="Z471">
            <v>0</v>
          </cell>
          <cell r="AC471">
            <v>0</v>
          </cell>
          <cell r="AF471">
            <v>0</v>
          </cell>
          <cell r="AI471">
            <v>0</v>
          </cell>
          <cell r="AJ471" t="str">
            <v/>
          </cell>
        </row>
        <row r="472"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H472">
            <v>0</v>
          </cell>
          <cell r="K472">
            <v>0</v>
          </cell>
          <cell r="N472">
            <v>0</v>
          </cell>
          <cell r="Q472">
            <v>0</v>
          </cell>
          <cell r="T472">
            <v>0</v>
          </cell>
          <cell r="W472">
            <v>0</v>
          </cell>
          <cell r="Z472">
            <v>0</v>
          </cell>
          <cell r="AC472">
            <v>0</v>
          </cell>
          <cell r="AF472">
            <v>0</v>
          </cell>
          <cell r="AI472">
            <v>0</v>
          </cell>
          <cell r="AJ472" t="str">
            <v/>
          </cell>
        </row>
        <row r="473"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H473">
            <v>0</v>
          </cell>
          <cell r="K473">
            <v>0</v>
          </cell>
          <cell r="N473">
            <v>0</v>
          </cell>
          <cell r="Q473">
            <v>0</v>
          </cell>
          <cell r="T473">
            <v>0</v>
          </cell>
          <cell r="W473">
            <v>0</v>
          </cell>
          <cell r="Z473">
            <v>0</v>
          </cell>
          <cell r="AC473">
            <v>0</v>
          </cell>
          <cell r="AF473">
            <v>0</v>
          </cell>
          <cell r="AI473">
            <v>0</v>
          </cell>
          <cell r="AJ473" t="str">
            <v/>
          </cell>
        </row>
        <row r="474"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H474">
            <v>0</v>
          </cell>
          <cell r="K474">
            <v>0</v>
          </cell>
          <cell r="N474">
            <v>0</v>
          </cell>
          <cell r="Q474">
            <v>0</v>
          </cell>
          <cell r="T474">
            <v>0</v>
          </cell>
          <cell r="W474">
            <v>0</v>
          </cell>
          <cell r="Z474">
            <v>0</v>
          </cell>
          <cell r="AC474">
            <v>0</v>
          </cell>
          <cell r="AF474">
            <v>0</v>
          </cell>
          <cell r="AI474">
            <v>0</v>
          </cell>
          <cell r="AJ474" t="str">
            <v/>
          </cell>
        </row>
        <row r="475"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H475">
            <v>0</v>
          </cell>
          <cell r="K475">
            <v>0</v>
          </cell>
          <cell r="N475">
            <v>0</v>
          </cell>
          <cell r="Q475">
            <v>0</v>
          </cell>
          <cell r="T475">
            <v>0</v>
          </cell>
          <cell r="W475">
            <v>0</v>
          </cell>
          <cell r="Z475">
            <v>0</v>
          </cell>
          <cell r="AC475">
            <v>0</v>
          </cell>
          <cell r="AF475">
            <v>0</v>
          </cell>
          <cell r="AI475">
            <v>0</v>
          </cell>
          <cell r="AJ475" t="str">
            <v/>
          </cell>
        </row>
        <row r="476"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H476">
            <v>0</v>
          </cell>
          <cell r="K476">
            <v>0</v>
          </cell>
          <cell r="N476">
            <v>0</v>
          </cell>
          <cell r="Q476">
            <v>0</v>
          </cell>
          <cell r="T476">
            <v>0</v>
          </cell>
          <cell r="W476">
            <v>0</v>
          </cell>
          <cell r="Z476">
            <v>0</v>
          </cell>
          <cell r="AC476">
            <v>0</v>
          </cell>
          <cell r="AF476">
            <v>0</v>
          </cell>
          <cell r="AI476">
            <v>0</v>
          </cell>
          <cell r="AJ476" t="str">
            <v/>
          </cell>
        </row>
        <row r="477"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H477">
            <v>0</v>
          </cell>
          <cell r="K477">
            <v>0</v>
          </cell>
          <cell r="N477">
            <v>0</v>
          </cell>
          <cell r="Q477">
            <v>0</v>
          </cell>
          <cell r="T477">
            <v>0</v>
          </cell>
          <cell r="W477">
            <v>0</v>
          </cell>
          <cell r="Z477">
            <v>0</v>
          </cell>
          <cell r="AC477">
            <v>0</v>
          </cell>
          <cell r="AF477">
            <v>0</v>
          </cell>
          <cell r="AI477">
            <v>0</v>
          </cell>
          <cell r="AJ477" t="str">
            <v/>
          </cell>
        </row>
        <row r="478"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H478">
            <v>0</v>
          </cell>
          <cell r="K478">
            <v>0</v>
          </cell>
          <cell r="N478">
            <v>0</v>
          </cell>
          <cell r="Q478">
            <v>0</v>
          </cell>
          <cell r="T478">
            <v>0</v>
          </cell>
          <cell r="W478">
            <v>0</v>
          </cell>
          <cell r="Z478">
            <v>0</v>
          </cell>
          <cell r="AC478">
            <v>0</v>
          </cell>
          <cell r="AF478">
            <v>0</v>
          </cell>
          <cell r="AI478">
            <v>0</v>
          </cell>
          <cell r="AJ478" t="str">
            <v/>
          </cell>
        </row>
        <row r="479"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H479">
            <v>0</v>
          </cell>
          <cell r="K479">
            <v>0</v>
          </cell>
          <cell r="N479">
            <v>0</v>
          </cell>
          <cell r="Q479">
            <v>0</v>
          </cell>
          <cell r="T479">
            <v>0</v>
          </cell>
          <cell r="W479">
            <v>0</v>
          </cell>
          <cell r="Z479">
            <v>0</v>
          </cell>
          <cell r="AC479">
            <v>0</v>
          </cell>
          <cell r="AF479">
            <v>0</v>
          </cell>
          <cell r="AI479">
            <v>0</v>
          </cell>
          <cell r="AJ479" t="str">
            <v/>
          </cell>
        </row>
        <row r="480"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H480">
            <v>0</v>
          </cell>
          <cell r="K480">
            <v>0</v>
          </cell>
          <cell r="N480">
            <v>0</v>
          </cell>
          <cell r="Q480">
            <v>0</v>
          </cell>
          <cell r="T480">
            <v>0</v>
          </cell>
          <cell r="W480">
            <v>0</v>
          </cell>
          <cell r="Z480">
            <v>0</v>
          </cell>
          <cell r="AC480">
            <v>0</v>
          </cell>
          <cell r="AF480">
            <v>0</v>
          </cell>
          <cell r="AI480">
            <v>0</v>
          </cell>
          <cell r="AJ480" t="str">
            <v/>
          </cell>
        </row>
        <row r="481"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H481">
            <v>0</v>
          </cell>
          <cell r="K481">
            <v>0</v>
          </cell>
          <cell r="N481">
            <v>0</v>
          </cell>
          <cell r="Q481">
            <v>0</v>
          </cell>
          <cell r="T481">
            <v>0</v>
          </cell>
          <cell r="W481">
            <v>0</v>
          </cell>
          <cell r="Z481">
            <v>0</v>
          </cell>
          <cell r="AC481">
            <v>0</v>
          </cell>
          <cell r="AF481">
            <v>0</v>
          </cell>
          <cell r="AI481">
            <v>0</v>
          </cell>
          <cell r="AJ481" t="str">
            <v/>
          </cell>
        </row>
        <row r="482"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H482">
            <v>0</v>
          </cell>
          <cell r="K482">
            <v>0</v>
          </cell>
          <cell r="N482">
            <v>0</v>
          </cell>
          <cell r="Q482">
            <v>0</v>
          </cell>
          <cell r="T482">
            <v>0</v>
          </cell>
          <cell r="W482">
            <v>0</v>
          </cell>
          <cell r="Z482">
            <v>0</v>
          </cell>
          <cell r="AC482">
            <v>0</v>
          </cell>
          <cell r="AF482">
            <v>0</v>
          </cell>
          <cell r="AI482">
            <v>0</v>
          </cell>
          <cell r="AJ482" t="str">
            <v/>
          </cell>
        </row>
        <row r="483"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H483">
            <v>0</v>
          </cell>
          <cell r="K483">
            <v>0</v>
          </cell>
          <cell r="N483">
            <v>0</v>
          </cell>
          <cell r="Q483">
            <v>0</v>
          </cell>
          <cell r="T483">
            <v>0</v>
          </cell>
          <cell r="W483">
            <v>0</v>
          </cell>
          <cell r="Z483">
            <v>0</v>
          </cell>
          <cell r="AC483">
            <v>0</v>
          </cell>
          <cell r="AF483">
            <v>0</v>
          </cell>
          <cell r="AI483">
            <v>0</v>
          </cell>
          <cell r="AJ483" t="str">
            <v/>
          </cell>
        </row>
        <row r="484"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H484">
            <v>0</v>
          </cell>
          <cell r="K484">
            <v>0</v>
          </cell>
          <cell r="N484">
            <v>0</v>
          </cell>
          <cell r="Q484">
            <v>0</v>
          </cell>
          <cell r="T484">
            <v>0</v>
          </cell>
          <cell r="W484">
            <v>0</v>
          </cell>
          <cell r="Z484">
            <v>0</v>
          </cell>
          <cell r="AC484">
            <v>0</v>
          </cell>
          <cell r="AF484">
            <v>0</v>
          </cell>
          <cell r="AI484">
            <v>0</v>
          </cell>
          <cell r="AJ484" t="str">
            <v/>
          </cell>
        </row>
        <row r="485"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H485">
            <v>0</v>
          </cell>
          <cell r="K485">
            <v>0</v>
          </cell>
          <cell r="N485">
            <v>0</v>
          </cell>
          <cell r="Q485">
            <v>0</v>
          </cell>
          <cell r="T485">
            <v>0</v>
          </cell>
          <cell r="W485">
            <v>0</v>
          </cell>
          <cell r="Z485">
            <v>0</v>
          </cell>
          <cell r="AC485">
            <v>0</v>
          </cell>
          <cell r="AF485">
            <v>0</v>
          </cell>
          <cell r="AI485">
            <v>0</v>
          </cell>
          <cell r="AJ485" t="str">
            <v/>
          </cell>
        </row>
        <row r="486"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H486">
            <v>0</v>
          </cell>
          <cell r="K486">
            <v>0</v>
          </cell>
          <cell r="N486">
            <v>0</v>
          </cell>
          <cell r="Q486">
            <v>0</v>
          </cell>
          <cell r="T486">
            <v>0</v>
          </cell>
          <cell r="W486">
            <v>0</v>
          </cell>
          <cell r="Z486">
            <v>0</v>
          </cell>
          <cell r="AC486">
            <v>0</v>
          </cell>
          <cell r="AF486">
            <v>0</v>
          </cell>
          <cell r="AI486">
            <v>0</v>
          </cell>
          <cell r="AJ486" t="str">
            <v/>
          </cell>
        </row>
        <row r="487"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H487">
            <v>0</v>
          </cell>
          <cell r="K487">
            <v>0</v>
          </cell>
          <cell r="N487">
            <v>0</v>
          </cell>
          <cell r="Q487">
            <v>0</v>
          </cell>
          <cell r="T487">
            <v>0</v>
          </cell>
          <cell r="W487">
            <v>0</v>
          </cell>
          <cell r="Z487">
            <v>0</v>
          </cell>
          <cell r="AC487">
            <v>0</v>
          </cell>
          <cell r="AF487">
            <v>0</v>
          </cell>
          <cell r="AI487">
            <v>0</v>
          </cell>
          <cell r="AJ487" t="str">
            <v/>
          </cell>
        </row>
        <row r="488"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H488">
            <v>0</v>
          </cell>
          <cell r="K488">
            <v>0</v>
          </cell>
          <cell r="N488">
            <v>0</v>
          </cell>
          <cell r="Q488">
            <v>0</v>
          </cell>
          <cell r="T488">
            <v>0</v>
          </cell>
          <cell r="W488">
            <v>0</v>
          </cell>
          <cell r="Z488">
            <v>0</v>
          </cell>
          <cell r="AC488">
            <v>0</v>
          </cell>
          <cell r="AF488">
            <v>0</v>
          </cell>
          <cell r="AI488">
            <v>0</v>
          </cell>
          <cell r="AJ488" t="str">
            <v/>
          </cell>
        </row>
        <row r="489"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H489">
            <v>0</v>
          </cell>
          <cell r="K489">
            <v>0</v>
          </cell>
          <cell r="N489">
            <v>0</v>
          </cell>
          <cell r="Q489">
            <v>0</v>
          </cell>
          <cell r="T489">
            <v>0</v>
          </cell>
          <cell r="W489">
            <v>0</v>
          </cell>
          <cell r="Z489">
            <v>0</v>
          </cell>
          <cell r="AC489">
            <v>0</v>
          </cell>
          <cell r="AF489">
            <v>0</v>
          </cell>
          <cell r="AI489">
            <v>0</v>
          </cell>
          <cell r="AJ489" t="str">
            <v/>
          </cell>
        </row>
        <row r="490"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H490">
            <v>0</v>
          </cell>
          <cell r="K490">
            <v>0</v>
          </cell>
          <cell r="N490">
            <v>0</v>
          </cell>
          <cell r="Q490">
            <v>0</v>
          </cell>
          <cell r="T490">
            <v>0</v>
          </cell>
          <cell r="W490">
            <v>0</v>
          </cell>
          <cell r="Z490">
            <v>0</v>
          </cell>
          <cell r="AC490">
            <v>0</v>
          </cell>
          <cell r="AF490">
            <v>0</v>
          </cell>
          <cell r="AI490">
            <v>0</v>
          </cell>
          <cell r="AJ490" t="str">
            <v/>
          </cell>
        </row>
        <row r="491"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H491">
            <v>0</v>
          </cell>
          <cell r="K491">
            <v>0</v>
          </cell>
          <cell r="N491">
            <v>0</v>
          </cell>
          <cell r="Q491">
            <v>0</v>
          </cell>
          <cell r="T491">
            <v>0</v>
          </cell>
          <cell r="W491">
            <v>0</v>
          </cell>
          <cell r="Z491">
            <v>0</v>
          </cell>
          <cell r="AC491">
            <v>0</v>
          </cell>
          <cell r="AF491">
            <v>0</v>
          </cell>
          <cell r="AI491">
            <v>0</v>
          </cell>
          <cell r="AJ491" t="str">
            <v/>
          </cell>
        </row>
        <row r="492"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H492">
            <v>0</v>
          </cell>
          <cell r="K492">
            <v>0</v>
          </cell>
          <cell r="N492">
            <v>0</v>
          </cell>
          <cell r="Q492">
            <v>0</v>
          </cell>
          <cell r="T492">
            <v>0</v>
          </cell>
          <cell r="W492">
            <v>0</v>
          </cell>
          <cell r="Z492">
            <v>0</v>
          </cell>
          <cell r="AC492">
            <v>0</v>
          </cell>
          <cell r="AF492">
            <v>0</v>
          </cell>
          <cell r="AI492">
            <v>0</v>
          </cell>
          <cell r="AJ492" t="str">
            <v/>
          </cell>
        </row>
        <row r="493"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H493">
            <v>0</v>
          </cell>
          <cell r="K493">
            <v>0</v>
          </cell>
          <cell r="N493">
            <v>0</v>
          </cell>
          <cell r="Q493">
            <v>0</v>
          </cell>
          <cell r="T493">
            <v>0</v>
          </cell>
          <cell r="W493">
            <v>0</v>
          </cell>
          <cell r="Z493">
            <v>0</v>
          </cell>
          <cell r="AC493">
            <v>0</v>
          </cell>
          <cell r="AF493">
            <v>0</v>
          </cell>
          <cell r="AI493">
            <v>0</v>
          </cell>
          <cell r="AJ493" t="str">
            <v/>
          </cell>
        </row>
        <row r="494"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H494">
            <v>0</v>
          </cell>
          <cell r="K494">
            <v>0</v>
          </cell>
          <cell r="N494">
            <v>0</v>
          </cell>
          <cell r="Q494">
            <v>0</v>
          </cell>
          <cell r="T494">
            <v>0</v>
          </cell>
          <cell r="W494">
            <v>0</v>
          </cell>
          <cell r="Z494">
            <v>0</v>
          </cell>
          <cell r="AC494">
            <v>0</v>
          </cell>
          <cell r="AF494">
            <v>0</v>
          </cell>
          <cell r="AI494">
            <v>0</v>
          </cell>
          <cell r="AJ494" t="str">
            <v/>
          </cell>
        </row>
        <row r="495"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H495">
            <v>0</v>
          </cell>
          <cell r="K495">
            <v>0</v>
          </cell>
          <cell r="N495">
            <v>0</v>
          </cell>
          <cell r="Q495">
            <v>0</v>
          </cell>
          <cell r="T495">
            <v>0</v>
          </cell>
          <cell r="W495">
            <v>0</v>
          </cell>
          <cell r="Z495">
            <v>0</v>
          </cell>
          <cell r="AC495">
            <v>0</v>
          </cell>
          <cell r="AF495">
            <v>0</v>
          </cell>
          <cell r="AI495">
            <v>0</v>
          </cell>
          <cell r="AJ495" t="str">
            <v/>
          </cell>
        </row>
        <row r="496"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H496">
            <v>0</v>
          </cell>
          <cell r="K496">
            <v>0</v>
          </cell>
          <cell r="N496">
            <v>0</v>
          </cell>
          <cell r="Q496">
            <v>0</v>
          </cell>
          <cell r="T496">
            <v>0</v>
          </cell>
          <cell r="W496">
            <v>0</v>
          </cell>
          <cell r="Z496">
            <v>0</v>
          </cell>
          <cell r="AC496">
            <v>0</v>
          </cell>
          <cell r="AF496">
            <v>0</v>
          </cell>
          <cell r="AI496">
            <v>0</v>
          </cell>
          <cell r="AJ496" t="str">
            <v/>
          </cell>
        </row>
        <row r="497"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H497">
            <v>0</v>
          </cell>
          <cell r="K497">
            <v>0</v>
          </cell>
          <cell r="N497">
            <v>0</v>
          </cell>
          <cell r="Q497">
            <v>0</v>
          </cell>
          <cell r="T497">
            <v>0</v>
          </cell>
          <cell r="W497">
            <v>0</v>
          </cell>
          <cell r="Z497">
            <v>0</v>
          </cell>
          <cell r="AC497">
            <v>0</v>
          </cell>
          <cell r="AF497">
            <v>0</v>
          </cell>
          <cell r="AI497">
            <v>0</v>
          </cell>
          <cell r="AJ497" t="str">
            <v/>
          </cell>
        </row>
        <row r="498"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H498">
            <v>0</v>
          </cell>
          <cell r="K498">
            <v>0</v>
          </cell>
          <cell r="N498">
            <v>0</v>
          </cell>
          <cell r="Q498">
            <v>0</v>
          </cell>
          <cell r="T498">
            <v>0</v>
          </cell>
          <cell r="W498">
            <v>0</v>
          </cell>
          <cell r="Z498">
            <v>0</v>
          </cell>
          <cell r="AC498">
            <v>0</v>
          </cell>
          <cell r="AF498">
            <v>0</v>
          </cell>
          <cell r="AI498">
            <v>0</v>
          </cell>
          <cell r="AJ498" t="str">
            <v/>
          </cell>
        </row>
        <row r="499"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H499">
            <v>0</v>
          </cell>
          <cell r="K499">
            <v>0</v>
          </cell>
          <cell r="N499">
            <v>0</v>
          </cell>
          <cell r="Q499">
            <v>0</v>
          </cell>
          <cell r="T499">
            <v>0</v>
          </cell>
          <cell r="W499">
            <v>0</v>
          </cell>
          <cell r="Z499">
            <v>0</v>
          </cell>
          <cell r="AC499">
            <v>0</v>
          </cell>
          <cell r="AF499">
            <v>0</v>
          </cell>
          <cell r="AI499">
            <v>0</v>
          </cell>
          <cell r="AJ499" t="str">
            <v/>
          </cell>
        </row>
        <row r="500"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H500">
            <v>0</v>
          </cell>
          <cell r="K500">
            <v>0</v>
          </cell>
          <cell r="N500">
            <v>0</v>
          </cell>
          <cell r="Q500">
            <v>0</v>
          </cell>
          <cell r="T500">
            <v>0</v>
          </cell>
          <cell r="W500">
            <v>0</v>
          </cell>
          <cell r="Z500">
            <v>0</v>
          </cell>
          <cell r="AC500">
            <v>0</v>
          </cell>
          <cell r="AF500">
            <v>0</v>
          </cell>
          <cell r="AI500">
            <v>0</v>
          </cell>
          <cell r="AJ500" t="str">
            <v/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73F05-06E5-4939-82A0-12D13CB246BB}">
  <dimension ref="A1:AQ252"/>
  <sheetViews>
    <sheetView tabSelected="1" workbookViewId="0"/>
  </sheetViews>
  <sheetFormatPr defaultRowHeight="14.4" x14ac:dyDescent="0.3"/>
  <cols>
    <col min="1" max="1" width="4.21875" customWidth="1"/>
    <col min="2" max="2" width="18.5546875" customWidth="1"/>
    <col min="3" max="3" width="6.44140625" customWidth="1"/>
    <col min="4" max="4" width="21.21875" customWidth="1"/>
    <col min="5" max="5" width="5.77734375" customWidth="1"/>
    <col min="6" max="6" width="3" customWidth="1"/>
    <col min="7" max="7" width="1.33203125" customWidth="1"/>
    <col min="8" max="8" width="5.77734375" customWidth="1"/>
    <col min="9" max="9" width="3.21875" customWidth="1"/>
    <col min="10" max="10" width="1.33203125" customWidth="1"/>
    <col min="11" max="11" width="5.77734375" customWidth="1"/>
    <col min="12" max="12" width="3.109375" customWidth="1"/>
    <col min="13" max="13" width="1.33203125" customWidth="1"/>
    <col min="14" max="14" width="5.77734375" customWidth="1"/>
    <col min="15" max="15" width="3.109375" customWidth="1"/>
    <col min="16" max="16" width="1.33203125" customWidth="1"/>
    <col min="17" max="17" width="5.21875" customWidth="1"/>
    <col min="18" max="18" width="3.109375" customWidth="1"/>
    <col min="19" max="19" width="1.33203125" customWidth="1"/>
    <col min="20" max="20" width="5.77734375" customWidth="1"/>
    <col min="21" max="21" width="3.109375" customWidth="1"/>
    <col min="22" max="22" width="1.44140625" customWidth="1"/>
    <col min="23" max="23" width="5.44140625" customWidth="1"/>
    <col min="24" max="24" width="3.109375" customWidth="1"/>
    <col min="25" max="25" width="1.33203125" customWidth="1"/>
    <col min="26" max="26" width="5.77734375" customWidth="1"/>
    <col min="27" max="27" width="3.109375" customWidth="1"/>
    <col min="28" max="28" width="1.33203125" customWidth="1"/>
    <col min="29" max="29" width="5.44140625" customWidth="1"/>
    <col min="30" max="30" width="3.109375" customWidth="1"/>
    <col min="31" max="31" width="1.33203125" customWidth="1"/>
    <col min="32" max="32" width="5.44140625" customWidth="1"/>
    <col min="33" max="33" width="3.109375" customWidth="1"/>
    <col min="34" max="34" width="1.33203125" customWidth="1"/>
    <col min="35" max="35" width="6.77734375" customWidth="1"/>
    <col min="36" max="36" width="5.21875" customWidth="1"/>
    <col min="37" max="37" width="4.6640625" customWidth="1"/>
    <col min="38" max="38" width="4.77734375" customWidth="1"/>
    <col min="39" max="39" width="5.5546875" customWidth="1"/>
    <col min="40" max="40" width="6.109375" customWidth="1"/>
    <col min="41" max="41" width="2.77734375" customWidth="1"/>
    <col min="42" max="42" width="5.5546875" customWidth="1"/>
    <col min="43" max="43" width="3.77734375" customWidth="1"/>
    <col min="257" max="257" width="4.21875" customWidth="1"/>
    <col min="258" max="258" width="18.5546875" customWidth="1"/>
    <col min="259" max="259" width="6.44140625" customWidth="1"/>
    <col min="260" max="260" width="23" customWidth="1"/>
    <col min="261" max="261" width="5.77734375" customWidth="1"/>
    <col min="262" max="262" width="3" customWidth="1"/>
    <col min="263" max="263" width="1.33203125" customWidth="1"/>
    <col min="264" max="264" width="5.77734375" customWidth="1"/>
    <col min="265" max="265" width="3.21875" customWidth="1"/>
    <col min="266" max="266" width="1.33203125" customWidth="1"/>
    <col min="267" max="267" width="5.77734375" customWidth="1"/>
    <col min="268" max="268" width="3.109375" customWidth="1"/>
    <col min="269" max="269" width="1.33203125" customWidth="1"/>
    <col min="270" max="270" width="5.77734375" customWidth="1"/>
    <col min="271" max="271" width="3.109375" customWidth="1"/>
    <col min="272" max="272" width="1.33203125" customWidth="1"/>
    <col min="273" max="273" width="5.21875" customWidth="1"/>
    <col min="274" max="274" width="3.109375" customWidth="1"/>
    <col min="275" max="275" width="1.33203125" customWidth="1"/>
    <col min="276" max="276" width="5.77734375" customWidth="1"/>
    <col min="277" max="277" width="3.109375" customWidth="1"/>
    <col min="278" max="278" width="1.44140625" customWidth="1"/>
    <col min="279" max="279" width="5.44140625" customWidth="1"/>
    <col min="280" max="280" width="3.109375" customWidth="1"/>
    <col min="281" max="281" width="1.33203125" customWidth="1"/>
    <col min="282" max="282" width="5.77734375" customWidth="1"/>
    <col min="283" max="283" width="3.109375" customWidth="1"/>
    <col min="284" max="284" width="1.33203125" customWidth="1"/>
    <col min="285" max="285" width="5.44140625" customWidth="1"/>
    <col min="286" max="286" width="3.109375" customWidth="1"/>
    <col min="287" max="287" width="1.33203125" customWidth="1"/>
    <col min="288" max="288" width="5.44140625" customWidth="1"/>
    <col min="289" max="289" width="3.109375" customWidth="1"/>
    <col min="290" max="290" width="1.33203125" customWidth="1"/>
    <col min="291" max="291" width="6.77734375" customWidth="1"/>
    <col min="292" max="292" width="6.33203125" customWidth="1"/>
    <col min="293" max="293" width="7.33203125" customWidth="1"/>
    <col min="294" max="294" width="6.5546875" customWidth="1"/>
    <col min="295" max="295" width="5.5546875" customWidth="1"/>
    <col min="296" max="296" width="6.109375" customWidth="1"/>
    <col min="297" max="297" width="2.77734375" customWidth="1"/>
    <col min="298" max="298" width="5.5546875" customWidth="1"/>
    <col min="299" max="299" width="3.77734375" customWidth="1"/>
    <col min="513" max="513" width="4.21875" customWidth="1"/>
    <col min="514" max="514" width="18.5546875" customWidth="1"/>
    <col min="515" max="515" width="6.44140625" customWidth="1"/>
    <col min="516" max="516" width="23" customWidth="1"/>
    <col min="517" max="517" width="5.77734375" customWidth="1"/>
    <col min="518" max="518" width="3" customWidth="1"/>
    <col min="519" max="519" width="1.33203125" customWidth="1"/>
    <col min="520" max="520" width="5.77734375" customWidth="1"/>
    <col min="521" max="521" width="3.21875" customWidth="1"/>
    <col min="522" max="522" width="1.33203125" customWidth="1"/>
    <col min="523" max="523" width="5.77734375" customWidth="1"/>
    <col min="524" max="524" width="3.109375" customWidth="1"/>
    <col min="525" max="525" width="1.33203125" customWidth="1"/>
    <col min="526" max="526" width="5.77734375" customWidth="1"/>
    <col min="527" max="527" width="3.109375" customWidth="1"/>
    <col min="528" max="528" width="1.33203125" customWidth="1"/>
    <col min="529" max="529" width="5.21875" customWidth="1"/>
    <col min="530" max="530" width="3.109375" customWidth="1"/>
    <col min="531" max="531" width="1.33203125" customWidth="1"/>
    <col min="532" max="532" width="5.77734375" customWidth="1"/>
    <col min="533" max="533" width="3.109375" customWidth="1"/>
    <col min="534" max="534" width="1.44140625" customWidth="1"/>
    <col min="535" max="535" width="5.44140625" customWidth="1"/>
    <col min="536" max="536" width="3.109375" customWidth="1"/>
    <col min="537" max="537" width="1.33203125" customWidth="1"/>
    <col min="538" max="538" width="5.77734375" customWidth="1"/>
    <col min="539" max="539" width="3.109375" customWidth="1"/>
    <col min="540" max="540" width="1.33203125" customWidth="1"/>
    <col min="541" max="541" width="5.44140625" customWidth="1"/>
    <col min="542" max="542" width="3.109375" customWidth="1"/>
    <col min="543" max="543" width="1.33203125" customWidth="1"/>
    <col min="544" max="544" width="5.44140625" customWidth="1"/>
    <col min="545" max="545" width="3.109375" customWidth="1"/>
    <col min="546" max="546" width="1.33203125" customWidth="1"/>
    <col min="547" max="547" width="6.77734375" customWidth="1"/>
    <col min="548" max="548" width="6.33203125" customWidth="1"/>
    <col min="549" max="549" width="7.33203125" customWidth="1"/>
    <col min="550" max="550" width="6.5546875" customWidth="1"/>
    <col min="551" max="551" width="5.5546875" customWidth="1"/>
    <col min="552" max="552" width="6.109375" customWidth="1"/>
    <col min="553" max="553" width="2.77734375" customWidth="1"/>
    <col min="554" max="554" width="5.5546875" customWidth="1"/>
    <col min="555" max="555" width="3.77734375" customWidth="1"/>
    <col min="769" max="769" width="4.21875" customWidth="1"/>
    <col min="770" max="770" width="18.5546875" customWidth="1"/>
    <col min="771" max="771" width="6.44140625" customWidth="1"/>
    <col min="772" max="772" width="23" customWidth="1"/>
    <col min="773" max="773" width="5.77734375" customWidth="1"/>
    <col min="774" max="774" width="3" customWidth="1"/>
    <col min="775" max="775" width="1.33203125" customWidth="1"/>
    <col min="776" max="776" width="5.77734375" customWidth="1"/>
    <col min="777" max="777" width="3.21875" customWidth="1"/>
    <col min="778" max="778" width="1.33203125" customWidth="1"/>
    <col min="779" max="779" width="5.77734375" customWidth="1"/>
    <col min="780" max="780" width="3.109375" customWidth="1"/>
    <col min="781" max="781" width="1.33203125" customWidth="1"/>
    <col min="782" max="782" width="5.77734375" customWidth="1"/>
    <col min="783" max="783" width="3.109375" customWidth="1"/>
    <col min="784" max="784" width="1.33203125" customWidth="1"/>
    <col min="785" max="785" width="5.21875" customWidth="1"/>
    <col min="786" max="786" width="3.109375" customWidth="1"/>
    <col min="787" max="787" width="1.33203125" customWidth="1"/>
    <col min="788" max="788" width="5.77734375" customWidth="1"/>
    <col min="789" max="789" width="3.109375" customWidth="1"/>
    <col min="790" max="790" width="1.44140625" customWidth="1"/>
    <col min="791" max="791" width="5.44140625" customWidth="1"/>
    <col min="792" max="792" width="3.109375" customWidth="1"/>
    <col min="793" max="793" width="1.33203125" customWidth="1"/>
    <col min="794" max="794" width="5.77734375" customWidth="1"/>
    <col min="795" max="795" width="3.109375" customWidth="1"/>
    <col min="796" max="796" width="1.33203125" customWidth="1"/>
    <col min="797" max="797" width="5.44140625" customWidth="1"/>
    <col min="798" max="798" width="3.109375" customWidth="1"/>
    <col min="799" max="799" width="1.33203125" customWidth="1"/>
    <col min="800" max="800" width="5.44140625" customWidth="1"/>
    <col min="801" max="801" width="3.109375" customWidth="1"/>
    <col min="802" max="802" width="1.33203125" customWidth="1"/>
    <col min="803" max="803" width="6.77734375" customWidth="1"/>
    <col min="804" max="804" width="6.33203125" customWidth="1"/>
    <col min="805" max="805" width="7.33203125" customWidth="1"/>
    <col min="806" max="806" width="6.5546875" customWidth="1"/>
    <col min="807" max="807" width="5.5546875" customWidth="1"/>
    <col min="808" max="808" width="6.109375" customWidth="1"/>
    <col min="809" max="809" width="2.77734375" customWidth="1"/>
    <col min="810" max="810" width="5.5546875" customWidth="1"/>
    <col min="811" max="811" width="3.77734375" customWidth="1"/>
    <col min="1025" max="1025" width="4.21875" customWidth="1"/>
    <col min="1026" max="1026" width="18.5546875" customWidth="1"/>
    <col min="1027" max="1027" width="6.44140625" customWidth="1"/>
    <col min="1028" max="1028" width="23" customWidth="1"/>
    <col min="1029" max="1029" width="5.77734375" customWidth="1"/>
    <col min="1030" max="1030" width="3" customWidth="1"/>
    <col min="1031" max="1031" width="1.33203125" customWidth="1"/>
    <col min="1032" max="1032" width="5.77734375" customWidth="1"/>
    <col min="1033" max="1033" width="3.21875" customWidth="1"/>
    <col min="1034" max="1034" width="1.33203125" customWidth="1"/>
    <col min="1035" max="1035" width="5.77734375" customWidth="1"/>
    <col min="1036" max="1036" width="3.109375" customWidth="1"/>
    <col min="1037" max="1037" width="1.33203125" customWidth="1"/>
    <col min="1038" max="1038" width="5.77734375" customWidth="1"/>
    <col min="1039" max="1039" width="3.109375" customWidth="1"/>
    <col min="1040" max="1040" width="1.33203125" customWidth="1"/>
    <col min="1041" max="1041" width="5.21875" customWidth="1"/>
    <col min="1042" max="1042" width="3.109375" customWidth="1"/>
    <col min="1043" max="1043" width="1.33203125" customWidth="1"/>
    <col min="1044" max="1044" width="5.77734375" customWidth="1"/>
    <col min="1045" max="1045" width="3.109375" customWidth="1"/>
    <col min="1046" max="1046" width="1.44140625" customWidth="1"/>
    <col min="1047" max="1047" width="5.44140625" customWidth="1"/>
    <col min="1048" max="1048" width="3.109375" customWidth="1"/>
    <col min="1049" max="1049" width="1.33203125" customWidth="1"/>
    <col min="1050" max="1050" width="5.77734375" customWidth="1"/>
    <col min="1051" max="1051" width="3.109375" customWidth="1"/>
    <col min="1052" max="1052" width="1.33203125" customWidth="1"/>
    <col min="1053" max="1053" width="5.44140625" customWidth="1"/>
    <col min="1054" max="1054" width="3.109375" customWidth="1"/>
    <col min="1055" max="1055" width="1.33203125" customWidth="1"/>
    <col min="1056" max="1056" width="5.44140625" customWidth="1"/>
    <col min="1057" max="1057" width="3.109375" customWidth="1"/>
    <col min="1058" max="1058" width="1.33203125" customWidth="1"/>
    <col min="1059" max="1059" width="6.77734375" customWidth="1"/>
    <col min="1060" max="1060" width="6.33203125" customWidth="1"/>
    <col min="1061" max="1061" width="7.33203125" customWidth="1"/>
    <col min="1062" max="1062" width="6.5546875" customWidth="1"/>
    <col min="1063" max="1063" width="5.5546875" customWidth="1"/>
    <col min="1064" max="1064" width="6.109375" customWidth="1"/>
    <col min="1065" max="1065" width="2.77734375" customWidth="1"/>
    <col min="1066" max="1066" width="5.5546875" customWidth="1"/>
    <col min="1067" max="1067" width="3.77734375" customWidth="1"/>
    <col min="1281" max="1281" width="4.21875" customWidth="1"/>
    <col min="1282" max="1282" width="18.5546875" customWidth="1"/>
    <col min="1283" max="1283" width="6.44140625" customWidth="1"/>
    <col min="1284" max="1284" width="23" customWidth="1"/>
    <col min="1285" max="1285" width="5.77734375" customWidth="1"/>
    <col min="1286" max="1286" width="3" customWidth="1"/>
    <col min="1287" max="1287" width="1.33203125" customWidth="1"/>
    <col min="1288" max="1288" width="5.77734375" customWidth="1"/>
    <col min="1289" max="1289" width="3.21875" customWidth="1"/>
    <col min="1290" max="1290" width="1.33203125" customWidth="1"/>
    <col min="1291" max="1291" width="5.77734375" customWidth="1"/>
    <col min="1292" max="1292" width="3.109375" customWidth="1"/>
    <col min="1293" max="1293" width="1.33203125" customWidth="1"/>
    <col min="1294" max="1294" width="5.77734375" customWidth="1"/>
    <col min="1295" max="1295" width="3.109375" customWidth="1"/>
    <col min="1296" max="1296" width="1.33203125" customWidth="1"/>
    <col min="1297" max="1297" width="5.21875" customWidth="1"/>
    <col min="1298" max="1298" width="3.109375" customWidth="1"/>
    <col min="1299" max="1299" width="1.33203125" customWidth="1"/>
    <col min="1300" max="1300" width="5.77734375" customWidth="1"/>
    <col min="1301" max="1301" width="3.109375" customWidth="1"/>
    <col min="1302" max="1302" width="1.44140625" customWidth="1"/>
    <col min="1303" max="1303" width="5.44140625" customWidth="1"/>
    <col min="1304" max="1304" width="3.109375" customWidth="1"/>
    <col min="1305" max="1305" width="1.33203125" customWidth="1"/>
    <col min="1306" max="1306" width="5.77734375" customWidth="1"/>
    <col min="1307" max="1307" width="3.109375" customWidth="1"/>
    <col min="1308" max="1308" width="1.33203125" customWidth="1"/>
    <col min="1309" max="1309" width="5.44140625" customWidth="1"/>
    <col min="1310" max="1310" width="3.109375" customWidth="1"/>
    <col min="1311" max="1311" width="1.33203125" customWidth="1"/>
    <col min="1312" max="1312" width="5.44140625" customWidth="1"/>
    <col min="1313" max="1313" width="3.109375" customWidth="1"/>
    <col min="1314" max="1314" width="1.33203125" customWidth="1"/>
    <col min="1315" max="1315" width="6.77734375" customWidth="1"/>
    <col min="1316" max="1316" width="6.33203125" customWidth="1"/>
    <col min="1317" max="1317" width="7.33203125" customWidth="1"/>
    <col min="1318" max="1318" width="6.5546875" customWidth="1"/>
    <col min="1319" max="1319" width="5.5546875" customWidth="1"/>
    <col min="1320" max="1320" width="6.109375" customWidth="1"/>
    <col min="1321" max="1321" width="2.77734375" customWidth="1"/>
    <col min="1322" max="1322" width="5.5546875" customWidth="1"/>
    <col min="1323" max="1323" width="3.77734375" customWidth="1"/>
    <col min="1537" max="1537" width="4.21875" customWidth="1"/>
    <col min="1538" max="1538" width="18.5546875" customWidth="1"/>
    <col min="1539" max="1539" width="6.44140625" customWidth="1"/>
    <col min="1540" max="1540" width="23" customWidth="1"/>
    <col min="1541" max="1541" width="5.77734375" customWidth="1"/>
    <col min="1542" max="1542" width="3" customWidth="1"/>
    <col min="1543" max="1543" width="1.33203125" customWidth="1"/>
    <col min="1544" max="1544" width="5.77734375" customWidth="1"/>
    <col min="1545" max="1545" width="3.21875" customWidth="1"/>
    <col min="1546" max="1546" width="1.33203125" customWidth="1"/>
    <col min="1547" max="1547" width="5.77734375" customWidth="1"/>
    <col min="1548" max="1548" width="3.109375" customWidth="1"/>
    <col min="1549" max="1549" width="1.33203125" customWidth="1"/>
    <col min="1550" max="1550" width="5.77734375" customWidth="1"/>
    <col min="1551" max="1551" width="3.109375" customWidth="1"/>
    <col min="1552" max="1552" width="1.33203125" customWidth="1"/>
    <col min="1553" max="1553" width="5.21875" customWidth="1"/>
    <col min="1554" max="1554" width="3.109375" customWidth="1"/>
    <col min="1555" max="1555" width="1.33203125" customWidth="1"/>
    <col min="1556" max="1556" width="5.77734375" customWidth="1"/>
    <col min="1557" max="1557" width="3.109375" customWidth="1"/>
    <col min="1558" max="1558" width="1.44140625" customWidth="1"/>
    <col min="1559" max="1559" width="5.44140625" customWidth="1"/>
    <col min="1560" max="1560" width="3.109375" customWidth="1"/>
    <col min="1561" max="1561" width="1.33203125" customWidth="1"/>
    <col min="1562" max="1562" width="5.77734375" customWidth="1"/>
    <col min="1563" max="1563" width="3.109375" customWidth="1"/>
    <col min="1564" max="1564" width="1.33203125" customWidth="1"/>
    <col min="1565" max="1565" width="5.44140625" customWidth="1"/>
    <col min="1566" max="1566" width="3.109375" customWidth="1"/>
    <col min="1567" max="1567" width="1.33203125" customWidth="1"/>
    <col min="1568" max="1568" width="5.44140625" customWidth="1"/>
    <col min="1569" max="1569" width="3.109375" customWidth="1"/>
    <col min="1570" max="1570" width="1.33203125" customWidth="1"/>
    <col min="1571" max="1571" width="6.77734375" customWidth="1"/>
    <col min="1572" max="1572" width="6.33203125" customWidth="1"/>
    <col min="1573" max="1573" width="7.33203125" customWidth="1"/>
    <col min="1574" max="1574" width="6.5546875" customWidth="1"/>
    <col min="1575" max="1575" width="5.5546875" customWidth="1"/>
    <col min="1576" max="1576" width="6.109375" customWidth="1"/>
    <col min="1577" max="1577" width="2.77734375" customWidth="1"/>
    <col min="1578" max="1578" width="5.5546875" customWidth="1"/>
    <col min="1579" max="1579" width="3.77734375" customWidth="1"/>
    <col min="1793" max="1793" width="4.21875" customWidth="1"/>
    <col min="1794" max="1794" width="18.5546875" customWidth="1"/>
    <col min="1795" max="1795" width="6.44140625" customWidth="1"/>
    <col min="1796" max="1796" width="23" customWidth="1"/>
    <col min="1797" max="1797" width="5.77734375" customWidth="1"/>
    <col min="1798" max="1798" width="3" customWidth="1"/>
    <col min="1799" max="1799" width="1.33203125" customWidth="1"/>
    <col min="1800" max="1800" width="5.77734375" customWidth="1"/>
    <col min="1801" max="1801" width="3.21875" customWidth="1"/>
    <col min="1802" max="1802" width="1.33203125" customWidth="1"/>
    <col min="1803" max="1803" width="5.77734375" customWidth="1"/>
    <col min="1804" max="1804" width="3.109375" customWidth="1"/>
    <col min="1805" max="1805" width="1.33203125" customWidth="1"/>
    <col min="1806" max="1806" width="5.77734375" customWidth="1"/>
    <col min="1807" max="1807" width="3.109375" customWidth="1"/>
    <col min="1808" max="1808" width="1.33203125" customWidth="1"/>
    <col min="1809" max="1809" width="5.21875" customWidth="1"/>
    <col min="1810" max="1810" width="3.109375" customWidth="1"/>
    <col min="1811" max="1811" width="1.33203125" customWidth="1"/>
    <col min="1812" max="1812" width="5.77734375" customWidth="1"/>
    <col min="1813" max="1813" width="3.109375" customWidth="1"/>
    <col min="1814" max="1814" width="1.44140625" customWidth="1"/>
    <col min="1815" max="1815" width="5.44140625" customWidth="1"/>
    <col min="1816" max="1816" width="3.109375" customWidth="1"/>
    <col min="1817" max="1817" width="1.33203125" customWidth="1"/>
    <col min="1818" max="1818" width="5.77734375" customWidth="1"/>
    <col min="1819" max="1819" width="3.109375" customWidth="1"/>
    <col min="1820" max="1820" width="1.33203125" customWidth="1"/>
    <col min="1821" max="1821" width="5.44140625" customWidth="1"/>
    <col min="1822" max="1822" width="3.109375" customWidth="1"/>
    <col min="1823" max="1823" width="1.33203125" customWidth="1"/>
    <col min="1824" max="1824" width="5.44140625" customWidth="1"/>
    <col min="1825" max="1825" width="3.109375" customWidth="1"/>
    <col min="1826" max="1826" width="1.33203125" customWidth="1"/>
    <col min="1827" max="1827" width="6.77734375" customWidth="1"/>
    <col min="1828" max="1828" width="6.33203125" customWidth="1"/>
    <col min="1829" max="1829" width="7.33203125" customWidth="1"/>
    <col min="1830" max="1830" width="6.5546875" customWidth="1"/>
    <col min="1831" max="1831" width="5.5546875" customWidth="1"/>
    <col min="1832" max="1832" width="6.109375" customWidth="1"/>
    <col min="1833" max="1833" width="2.77734375" customWidth="1"/>
    <col min="1834" max="1834" width="5.5546875" customWidth="1"/>
    <col min="1835" max="1835" width="3.77734375" customWidth="1"/>
    <col min="2049" max="2049" width="4.21875" customWidth="1"/>
    <col min="2050" max="2050" width="18.5546875" customWidth="1"/>
    <col min="2051" max="2051" width="6.44140625" customWidth="1"/>
    <col min="2052" max="2052" width="23" customWidth="1"/>
    <col min="2053" max="2053" width="5.77734375" customWidth="1"/>
    <col min="2054" max="2054" width="3" customWidth="1"/>
    <col min="2055" max="2055" width="1.33203125" customWidth="1"/>
    <col min="2056" max="2056" width="5.77734375" customWidth="1"/>
    <col min="2057" max="2057" width="3.21875" customWidth="1"/>
    <col min="2058" max="2058" width="1.33203125" customWidth="1"/>
    <col min="2059" max="2059" width="5.77734375" customWidth="1"/>
    <col min="2060" max="2060" width="3.109375" customWidth="1"/>
    <col min="2061" max="2061" width="1.33203125" customWidth="1"/>
    <col min="2062" max="2062" width="5.77734375" customWidth="1"/>
    <col min="2063" max="2063" width="3.109375" customWidth="1"/>
    <col min="2064" max="2064" width="1.33203125" customWidth="1"/>
    <col min="2065" max="2065" width="5.21875" customWidth="1"/>
    <col min="2066" max="2066" width="3.109375" customWidth="1"/>
    <col min="2067" max="2067" width="1.33203125" customWidth="1"/>
    <col min="2068" max="2068" width="5.77734375" customWidth="1"/>
    <col min="2069" max="2069" width="3.109375" customWidth="1"/>
    <col min="2070" max="2070" width="1.44140625" customWidth="1"/>
    <col min="2071" max="2071" width="5.44140625" customWidth="1"/>
    <col min="2072" max="2072" width="3.109375" customWidth="1"/>
    <col min="2073" max="2073" width="1.33203125" customWidth="1"/>
    <col min="2074" max="2074" width="5.77734375" customWidth="1"/>
    <col min="2075" max="2075" width="3.109375" customWidth="1"/>
    <col min="2076" max="2076" width="1.33203125" customWidth="1"/>
    <col min="2077" max="2077" width="5.44140625" customWidth="1"/>
    <col min="2078" max="2078" width="3.109375" customWidth="1"/>
    <col min="2079" max="2079" width="1.33203125" customWidth="1"/>
    <col min="2080" max="2080" width="5.44140625" customWidth="1"/>
    <col min="2081" max="2081" width="3.109375" customWidth="1"/>
    <col min="2082" max="2082" width="1.33203125" customWidth="1"/>
    <col min="2083" max="2083" width="6.77734375" customWidth="1"/>
    <col min="2084" max="2084" width="6.33203125" customWidth="1"/>
    <col min="2085" max="2085" width="7.33203125" customWidth="1"/>
    <col min="2086" max="2086" width="6.5546875" customWidth="1"/>
    <col min="2087" max="2087" width="5.5546875" customWidth="1"/>
    <col min="2088" max="2088" width="6.109375" customWidth="1"/>
    <col min="2089" max="2089" width="2.77734375" customWidth="1"/>
    <col min="2090" max="2090" width="5.5546875" customWidth="1"/>
    <col min="2091" max="2091" width="3.77734375" customWidth="1"/>
    <col min="2305" max="2305" width="4.21875" customWidth="1"/>
    <col min="2306" max="2306" width="18.5546875" customWidth="1"/>
    <col min="2307" max="2307" width="6.44140625" customWidth="1"/>
    <col min="2308" max="2308" width="23" customWidth="1"/>
    <col min="2309" max="2309" width="5.77734375" customWidth="1"/>
    <col min="2310" max="2310" width="3" customWidth="1"/>
    <col min="2311" max="2311" width="1.33203125" customWidth="1"/>
    <col min="2312" max="2312" width="5.77734375" customWidth="1"/>
    <col min="2313" max="2313" width="3.21875" customWidth="1"/>
    <col min="2314" max="2314" width="1.33203125" customWidth="1"/>
    <col min="2315" max="2315" width="5.77734375" customWidth="1"/>
    <col min="2316" max="2316" width="3.109375" customWidth="1"/>
    <col min="2317" max="2317" width="1.33203125" customWidth="1"/>
    <col min="2318" max="2318" width="5.77734375" customWidth="1"/>
    <col min="2319" max="2319" width="3.109375" customWidth="1"/>
    <col min="2320" max="2320" width="1.33203125" customWidth="1"/>
    <col min="2321" max="2321" width="5.21875" customWidth="1"/>
    <col min="2322" max="2322" width="3.109375" customWidth="1"/>
    <col min="2323" max="2323" width="1.33203125" customWidth="1"/>
    <col min="2324" max="2324" width="5.77734375" customWidth="1"/>
    <col min="2325" max="2325" width="3.109375" customWidth="1"/>
    <col min="2326" max="2326" width="1.44140625" customWidth="1"/>
    <col min="2327" max="2327" width="5.44140625" customWidth="1"/>
    <col min="2328" max="2328" width="3.109375" customWidth="1"/>
    <col min="2329" max="2329" width="1.33203125" customWidth="1"/>
    <col min="2330" max="2330" width="5.77734375" customWidth="1"/>
    <col min="2331" max="2331" width="3.109375" customWidth="1"/>
    <col min="2332" max="2332" width="1.33203125" customWidth="1"/>
    <col min="2333" max="2333" width="5.44140625" customWidth="1"/>
    <col min="2334" max="2334" width="3.109375" customWidth="1"/>
    <col min="2335" max="2335" width="1.33203125" customWidth="1"/>
    <col min="2336" max="2336" width="5.44140625" customWidth="1"/>
    <col min="2337" max="2337" width="3.109375" customWidth="1"/>
    <col min="2338" max="2338" width="1.33203125" customWidth="1"/>
    <col min="2339" max="2339" width="6.77734375" customWidth="1"/>
    <col min="2340" max="2340" width="6.33203125" customWidth="1"/>
    <col min="2341" max="2341" width="7.33203125" customWidth="1"/>
    <col min="2342" max="2342" width="6.5546875" customWidth="1"/>
    <col min="2343" max="2343" width="5.5546875" customWidth="1"/>
    <col min="2344" max="2344" width="6.109375" customWidth="1"/>
    <col min="2345" max="2345" width="2.77734375" customWidth="1"/>
    <col min="2346" max="2346" width="5.5546875" customWidth="1"/>
    <col min="2347" max="2347" width="3.77734375" customWidth="1"/>
    <col min="2561" max="2561" width="4.21875" customWidth="1"/>
    <col min="2562" max="2562" width="18.5546875" customWidth="1"/>
    <col min="2563" max="2563" width="6.44140625" customWidth="1"/>
    <col min="2564" max="2564" width="23" customWidth="1"/>
    <col min="2565" max="2565" width="5.77734375" customWidth="1"/>
    <col min="2566" max="2566" width="3" customWidth="1"/>
    <col min="2567" max="2567" width="1.33203125" customWidth="1"/>
    <col min="2568" max="2568" width="5.77734375" customWidth="1"/>
    <col min="2569" max="2569" width="3.21875" customWidth="1"/>
    <col min="2570" max="2570" width="1.33203125" customWidth="1"/>
    <col min="2571" max="2571" width="5.77734375" customWidth="1"/>
    <col min="2572" max="2572" width="3.109375" customWidth="1"/>
    <col min="2573" max="2573" width="1.33203125" customWidth="1"/>
    <col min="2574" max="2574" width="5.77734375" customWidth="1"/>
    <col min="2575" max="2575" width="3.109375" customWidth="1"/>
    <col min="2576" max="2576" width="1.33203125" customWidth="1"/>
    <col min="2577" max="2577" width="5.21875" customWidth="1"/>
    <col min="2578" max="2578" width="3.109375" customWidth="1"/>
    <col min="2579" max="2579" width="1.33203125" customWidth="1"/>
    <col min="2580" max="2580" width="5.77734375" customWidth="1"/>
    <col min="2581" max="2581" width="3.109375" customWidth="1"/>
    <col min="2582" max="2582" width="1.44140625" customWidth="1"/>
    <col min="2583" max="2583" width="5.44140625" customWidth="1"/>
    <col min="2584" max="2584" width="3.109375" customWidth="1"/>
    <col min="2585" max="2585" width="1.33203125" customWidth="1"/>
    <col min="2586" max="2586" width="5.77734375" customWidth="1"/>
    <col min="2587" max="2587" width="3.109375" customWidth="1"/>
    <col min="2588" max="2588" width="1.33203125" customWidth="1"/>
    <col min="2589" max="2589" width="5.44140625" customWidth="1"/>
    <col min="2590" max="2590" width="3.109375" customWidth="1"/>
    <col min="2591" max="2591" width="1.33203125" customWidth="1"/>
    <col min="2592" max="2592" width="5.44140625" customWidth="1"/>
    <col min="2593" max="2593" width="3.109375" customWidth="1"/>
    <col min="2594" max="2594" width="1.33203125" customWidth="1"/>
    <col min="2595" max="2595" width="6.77734375" customWidth="1"/>
    <col min="2596" max="2596" width="6.33203125" customWidth="1"/>
    <col min="2597" max="2597" width="7.33203125" customWidth="1"/>
    <col min="2598" max="2598" width="6.5546875" customWidth="1"/>
    <col min="2599" max="2599" width="5.5546875" customWidth="1"/>
    <col min="2600" max="2600" width="6.109375" customWidth="1"/>
    <col min="2601" max="2601" width="2.77734375" customWidth="1"/>
    <col min="2602" max="2602" width="5.5546875" customWidth="1"/>
    <col min="2603" max="2603" width="3.77734375" customWidth="1"/>
    <col min="2817" max="2817" width="4.21875" customWidth="1"/>
    <col min="2818" max="2818" width="18.5546875" customWidth="1"/>
    <col min="2819" max="2819" width="6.44140625" customWidth="1"/>
    <col min="2820" max="2820" width="23" customWidth="1"/>
    <col min="2821" max="2821" width="5.77734375" customWidth="1"/>
    <col min="2822" max="2822" width="3" customWidth="1"/>
    <col min="2823" max="2823" width="1.33203125" customWidth="1"/>
    <col min="2824" max="2824" width="5.77734375" customWidth="1"/>
    <col min="2825" max="2825" width="3.21875" customWidth="1"/>
    <col min="2826" max="2826" width="1.33203125" customWidth="1"/>
    <col min="2827" max="2827" width="5.77734375" customWidth="1"/>
    <col min="2828" max="2828" width="3.109375" customWidth="1"/>
    <col min="2829" max="2829" width="1.33203125" customWidth="1"/>
    <col min="2830" max="2830" width="5.77734375" customWidth="1"/>
    <col min="2831" max="2831" width="3.109375" customWidth="1"/>
    <col min="2832" max="2832" width="1.33203125" customWidth="1"/>
    <col min="2833" max="2833" width="5.21875" customWidth="1"/>
    <col min="2834" max="2834" width="3.109375" customWidth="1"/>
    <col min="2835" max="2835" width="1.33203125" customWidth="1"/>
    <col min="2836" max="2836" width="5.77734375" customWidth="1"/>
    <col min="2837" max="2837" width="3.109375" customWidth="1"/>
    <col min="2838" max="2838" width="1.44140625" customWidth="1"/>
    <col min="2839" max="2839" width="5.44140625" customWidth="1"/>
    <col min="2840" max="2840" width="3.109375" customWidth="1"/>
    <col min="2841" max="2841" width="1.33203125" customWidth="1"/>
    <col min="2842" max="2842" width="5.77734375" customWidth="1"/>
    <col min="2843" max="2843" width="3.109375" customWidth="1"/>
    <col min="2844" max="2844" width="1.33203125" customWidth="1"/>
    <col min="2845" max="2845" width="5.44140625" customWidth="1"/>
    <col min="2846" max="2846" width="3.109375" customWidth="1"/>
    <col min="2847" max="2847" width="1.33203125" customWidth="1"/>
    <col min="2848" max="2848" width="5.44140625" customWidth="1"/>
    <col min="2849" max="2849" width="3.109375" customWidth="1"/>
    <col min="2850" max="2850" width="1.33203125" customWidth="1"/>
    <col min="2851" max="2851" width="6.77734375" customWidth="1"/>
    <col min="2852" max="2852" width="6.33203125" customWidth="1"/>
    <col min="2853" max="2853" width="7.33203125" customWidth="1"/>
    <col min="2854" max="2854" width="6.5546875" customWidth="1"/>
    <col min="2855" max="2855" width="5.5546875" customWidth="1"/>
    <col min="2856" max="2856" width="6.109375" customWidth="1"/>
    <col min="2857" max="2857" width="2.77734375" customWidth="1"/>
    <col min="2858" max="2858" width="5.5546875" customWidth="1"/>
    <col min="2859" max="2859" width="3.77734375" customWidth="1"/>
    <col min="3073" max="3073" width="4.21875" customWidth="1"/>
    <col min="3074" max="3074" width="18.5546875" customWidth="1"/>
    <col min="3075" max="3075" width="6.44140625" customWidth="1"/>
    <col min="3076" max="3076" width="23" customWidth="1"/>
    <col min="3077" max="3077" width="5.77734375" customWidth="1"/>
    <col min="3078" max="3078" width="3" customWidth="1"/>
    <col min="3079" max="3079" width="1.33203125" customWidth="1"/>
    <col min="3080" max="3080" width="5.77734375" customWidth="1"/>
    <col min="3081" max="3081" width="3.21875" customWidth="1"/>
    <col min="3082" max="3082" width="1.33203125" customWidth="1"/>
    <col min="3083" max="3083" width="5.77734375" customWidth="1"/>
    <col min="3084" max="3084" width="3.109375" customWidth="1"/>
    <col min="3085" max="3085" width="1.33203125" customWidth="1"/>
    <col min="3086" max="3086" width="5.77734375" customWidth="1"/>
    <col min="3087" max="3087" width="3.109375" customWidth="1"/>
    <col min="3088" max="3088" width="1.33203125" customWidth="1"/>
    <col min="3089" max="3089" width="5.21875" customWidth="1"/>
    <col min="3090" max="3090" width="3.109375" customWidth="1"/>
    <col min="3091" max="3091" width="1.33203125" customWidth="1"/>
    <col min="3092" max="3092" width="5.77734375" customWidth="1"/>
    <col min="3093" max="3093" width="3.109375" customWidth="1"/>
    <col min="3094" max="3094" width="1.44140625" customWidth="1"/>
    <col min="3095" max="3095" width="5.44140625" customWidth="1"/>
    <col min="3096" max="3096" width="3.109375" customWidth="1"/>
    <col min="3097" max="3097" width="1.33203125" customWidth="1"/>
    <col min="3098" max="3098" width="5.77734375" customWidth="1"/>
    <col min="3099" max="3099" width="3.109375" customWidth="1"/>
    <col min="3100" max="3100" width="1.33203125" customWidth="1"/>
    <col min="3101" max="3101" width="5.44140625" customWidth="1"/>
    <col min="3102" max="3102" width="3.109375" customWidth="1"/>
    <col min="3103" max="3103" width="1.33203125" customWidth="1"/>
    <col min="3104" max="3104" width="5.44140625" customWidth="1"/>
    <col min="3105" max="3105" width="3.109375" customWidth="1"/>
    <col min="3106" max="3106" width="1.33203125" customWidth="1"/>
    <col min="3107" max="3107" width="6.77734375" customWidth="1"/>
    <col min="3108" max="3108" width="6.33203125" customWidth="1"/>
    <col min="3109" max="3109" width="7.33203125" customWidth="1"/>
    <col min="3110" max="3110" width="6.5546875" customWidth="1"/>
    <col min="3111" max="3111" width="5.5546875" customWidth="1"/>
    <col min="3112" max="3112" width="6.109375" customWidth="1"/>
    <col min="3113" max="3113" width="2.77734375" customWidth="1"/>
    <col min="3114" max="3114" width="5.5546875" customWidth="1"/>
    <col min="3115" max="3115" width="3.77734375" customWidth="1"/>
    <col min="3329" max="3329" width="4.21875" customWidth="1"/>
    <col min="3330" max="3330" width="18.5546875" customWidth="1"/>
    <col min="3331" max="3331" width="6.44140625" customWidth="1"/>
    <col min="3332" max="3332" width="23" customWidth="1"/>
    <col min="3333" max="3333" width="5.77734375" customWidth="1"/>
    <col min="3334" max="3334" width="3" customWidth="1"/>
    <col min="3335" max="3335" width="1.33203125" customWidth="1"/>
    <col min="3336" max="3336" width="5.77734375" customWidth="1"/>
    <col min="3337" max="3337" width="3.21875" customWidth="1"/>
    <col min="3338" max="3338" width="1.33203125" customWidth="1"/>
    <col min="3339" max="3339" width="5.77734375" customWidth="1"/>
    <col min="3340" max="3340" width="3.109375" customWidth="1"/>
    <col min="3341" max="3341" width="1.33203125" customWidth="1"/>
    <col min="3342" max="3342" width="5.77734375" customWidth="1"/>
    <col min="3343" max="3343" width="3.109375" customWidth="1"/>
    <col min="3344" max="3344" width="1.33203125" customWidth="1"/>
    <col min="3345" max="3345" width="5.21875" customWidth="1"/>
    <col min="3346" max="3346" width="3.109375" customWidth="1"/>
    <col min="3347" max="3347" width="1.33203125" customWidth="1"/>
    <col min="3348" max="3348" width="5.77734375" customWidth="1"/>
    <col min="3349" max="3349" width="3.109375" customWidth="1"/>
    <col min="3350" max="3350" width="1.44140625" customWidth="1"/>
    <col min="3351" max="3351" width="5.44140625" customWidth="1"/>
    <col min="3352" max="3352" width="3.109375" customWidth="1"/>
    <col min="3353" max="3353" width="1.33203125" customWidth="1"/>
    <col min="3354" max="3354" width="5.77734375" customWidth="1"/>
    <col min="3355" max="3355" width="3.109375" customWidth="1"/>
    <col min="3356" max="3356" width="1.33203125" customWidth="1"/>
    <col min="3357" max="3357" width="5.44140625" customWidth="1"/>
    <col min="3358" max="3358" width="3.109375" customWidth="1"/>
    <col min="3359" max="3359" width="1.33203125" customWidth="1"/>
    <col min="3360" max="3360" width="5.44140625" customWidth="1"/>
    <col min="3361" max="3361" width="3.109375" customWidth="1"/>
    <col min="3362" max="3362" width="1.33203125" customWidth="1"/>
    <col min="3363" max="3363" width="6.77734375" customWidth="1"/>
    <col min="3364" max="3364" width="6.33203125" customWidth="1"/>
    <col min="3365" max="3365" width="7.33203125" customWidth="1"/>
    <col min="3366" max="3366" width="6.5546875" customWidth="1"/>
    <col min="3367" max="3367" width="5.5546875" customWidth="1"/>
    <col min="3368" max="3368" width="6.109375" customWidth="1"/>
    <col min="3369" max="3369" width="2.77734375" customWidth="1"/>
    <col min="3370" max="3370" width="5.5546875" customWidth="1"/>
    <col min="3371" max="3371" width="3.77734375" customWidth="1"/>
    <col min="3585" max="3585" width="4.21875" customWidth="1"/>
    <col min="3586" max="3586" width="18.5546875" customWidth="1"/>
    <col min="3587" max="3587" width="6.44140625" customWidth="1"/>
    <col min="3588" max="3588" width="23" customWidth="1"/>
    <col min="3589" max="3589" width="5.77734375" customWidth="1"/>
    <col min="3590" max="3590" width="3" customWidth="1"/>
    <col min="3591" max="3591" width="1.33203125" customWidth="1"/>
    <col min="3592" max="3592" width="5.77734375" customWidth="1"/>
    <col min="3593" max="3593" width="3.21875" customWidth="1"/>
    <col min="3594" max="3594" width="1.33203125" customWidth="1"/>
    <col min="3595" max="3595" width="5.77734375" customWidth="1"/>
    <col min="3596" max="3596" width="3.109375" customWidth="1"/>
    <col min="3597" max="3597" width="1.33203125" customWidth="1"/>
    <col min="3598" max="3598" width="5.77734375" customWidth="1"/>
    <col min="3599" max="3599" width="3.109375" customWidth="1"/>
    <col min="3600" max="3600" width="1.33203125" customWidth="1"/>
    <col min="3601" max="3601" width="5.21875" customWidth="1"/>
    <col min="3602" max="3602" width="3.109375" customWidth="1"/>
    <col min="3603" max="3603" width="1.33203125" customWidth="1"/>
    <col min="3604" max="3604" width="5.77734375" customWidth="1"/>
    <col min="3605" max="3605" width="3.109375" customWidth="1"/>
    <col min="3606" max="3606" width="1.44140625" customWidth="1"/>
    <col min="3607" max="3607" width="5.44140625" customWidth="1"/>
    <col min="3608" max="3608" width="3.109375" customWidth="1"/>
    <col min="3609" max="3609" width="1.33203125" customWidth="1"/>
    <col min="3610" max="3610" width="5.77734375" customWidth="1"/>
    <col min="3611" max="3611" width="3.109375" customWidth="1"/>
    <col min="3612" max="3612" width="1.33203125" customWidth="1"/>
    <col min="3613" max="3613" width="5.44140625" customWidth="1"/>
    <col min="3614" max="3614" width="3.109375" customWidth="1"/>
    <col min="3615" max="3615" width="1.33203125" customWidth="1"/>
    <col min="3616" max="3616" width="5.44140625" customWidth="1"/>
    <col min="3617" max="3617" width="3.109375" customWidth="1"/>
    <col min="3618" max="3618" width="1.33203125" customWidth="1"/>
    <col min="3619" max="3619" width="6.77734375" customWidth="1"/>
    <col min="3620" max="3620" width="6.33203125" customWidth="1"/>
    <col min="3621" max="3621" width="7.33203125" customWidth="1"/>
    <col min="3622" max="3622" width="6.5546875" customWidth="1"/>
    <col min="3623" max="3623" width="5.5546875" customWidth="1"/>
    <col min="3624" max="3624" width="6.109375" customWidth="1"/>
    <col min="3625" max="3625" width="2.77734375" customWidth="1"/>
    <col min="3626" max="3626" width="5.5546875" customWidth="1"/>
    <col min="3627" max="3627" width="3.77734375" customWidth="1"/>
    <col min="3841" max="3841" width="4.21875" customWidth="1"/>
    <col min="3842" max="3842" width="18.5546875" customWidth="1"/>
    <col min="3843" max="3843" width="6.44140625" customWidth="1"/>
    <col min="3844" max="3844" width="23" customWidth="1"/>
    <col min="3845" max="3845" width="5.77734375" customWidth="1"/>
    <col min="3846" max="3846" width="3" customWidth="1"/>
    <col min="3847" max="3847" width="1.33203125" customWidth="1"/>
    <col min="3848" max="3848" width="5.77734375" customWidth="1"/>
    <col min="3849" max="3849" width="3.21875" customWidth="1"/>
    <col min="3850" max="3850" width="1.33203125" customWidth="1"/>
    <col min="3851" max="3851" width="5.77734375" customWidth="1"/>
    <col min="3852" max="3852" width="3.109375" customWidth="1"/>
    <col min="3853" max="3853" width="1.33203125" customWidth="1"/>
    <col min="3854" max="3854" width="5.77734375" customWidth="1"/>
    <col min="3855" max="3855" width="3.109375" customWidth="1"/>
    <col min="3856" max="3856" width="1.33203125" customWidth="1"/>
    <col min="3857" max="3857" width="5.21875" customWidth="1"/>
    <col min="3858" max="3858" width="3.109375" customWidth="1"/>
    <col min="3859" max="3859" width="1.33203125" customWidth="1"/>
    <col min="3860" max="3860" width="5.77734375" customWidth="1"/>
    <col min="3861" max="3861" width="3.109375" customWidth="1"/>
    <col min="3862" max="3862" width="1.44140625" customWidth="1"/>
    <col min="3863" max="3863" width="5.44140625" customWidth="1"/>
    <col min="3864" max="3864" width="3.109375" customWidth="1"/>
    <col min="3865" max="3865" width="1.33203125" customWidth="1"/>
    <col min="3866" max="3866" width="5.77734375" customWidth="1"/>
    <col min="3867" max="3867" width="3.109375" customWidth="1"/>
    <col min="3868" max="3868" width="1.33203125" customWidth="1"/>
    <col min="3869" max="3869" width="5.44140625" customWidth="1"/>
    <col min="3870" max="3870" width="3.109375" customWidth="1"/>
    <col min="3871" max="3871" width="1.33203125" customWidth="1"/>
    <col min="3872" max="3872" width="5.44140625" customWidth="1"/>
    <col min="3873" max="3873" width="3.109375" customWidth="1"/>
    <col min="3874" max="3874" width="1.33203125" customWidth="1"/>
    <col min="3875" max="3875" width="6.77734375" customWidth="1"/>
    <col min="3876" max="3876" width="6.33203125" customWidth="1"/>
    <col min="3877" max="3877" width="7.33203125" customWidth="1"/>
    <col min="3878" max="3878" width="6.5546875" customWidth="1"/>
    <col min="3879" max="3879" width="5.5546875" customWidth="1"/>
    <col min="3880" max="3880" width="6.109375" customWidth="1"/>
    <col min="3881" max="3881" width="2.77734375" customWidth="1"/>
    <col min="3882" max="3882" width="5.5546875" customWidth="1"/>
    <col min="3883" max="3883" width="3.77734375" customWidth="1"/>
    <col min="4097" max="4097" width="4.21875" customWidth="1"/>
    <col min="4098" max="4098" width="18.5546875" customWidth="1"/>
    <col min="4099" max="4099" width="6.44140625" customWidth="1"/>
    <col min="4100" max="4100" width="23" customWidth="1"/>
    <col min="4101" max="4101" width="5.77734375" customWidth="1"/>
    <col min="4102" max="4102" width="3" customWidth="1"/>
    <col min="4103" max="4103" width="1.33203125" customWidth="1"/>
    <col min="4104" max="4104" width="5.77734375" customWidth="1"/>
    <col min="4105" max="4105" width="3.21875" customWidth="1"/>
    <col min="4106" max="4106" width="1.33203125" customWidth="1"/>
    <col min="4107" max="4107" width="5.77734375" customWidth="1"/>
    <col min="4108" max="4108" width="3.109375" customWidth="1"/>
    <col min="4109" max="4109" width="1.33203125" customWidth="1"/>
    <col min="4110" max="4110" width="5.77734375" customWidth="1"/>
    <col min="4111" max="4111" width="3.109375" customWidth="1"/>
    <col min="4112" max="4112" width="1.33203125" customWidth="1"/>
    <col min="4113" max="4113" width="5.21875" customWidth="1"/>
    <col min="4114" max="4114" width="3.109375" customWidth="1"/>
    <col min="4115" max="4115" width="1.33203125" customWidth="1"/>
    <col min="4116" max="4116" width="5.77734375" customWidth="1"/>
    <col min="4117" max="4117" width="3.109375" customWidth="1"/>
    <col min="4118" max="4118" width="1.44140625" customWidth="1"/>
    <col min="4119" max="4119" width="5.44140625" customWidth="1"/>
    <col min="4120" max="4120" width="3.109375" customWidth="1"/>
    <col min="4121" max="4121" width="1.33203125" customWidth="1"/>
    <col min="4122" max="4122" width="5.77734375" customWidth="1"/>
    <col min="4123" max="4123" width="3.109375" customWidth="1"/>
    <col min="4124" max="4124" width="1.33203125" customWidth="1"/>
    <col min="4125" max="4125" width="5.44140625" customWidth="1"/>
    <col min="4126" max="4126" width="3.109375" customWidth="1"/>
    <col min="4127" max="4127" width="1.33203125" customWidth="1"/>
    <col min="4128" max="4128" width="5.44140625" customWidth="1"/>
    <col min="4129" max="4129" width="3.109375" customWidth="1"/>
    <col min="4130" max="4130" width="1.33203125" customWidth="1"/>
    <col min="4131" max="4131" width="6.77734375" customWidth="1"/>
    <col min="4132" max="4132" width="6.33203125" customWidth="1"/>
    <col min="4133" max="4133" width="7.33203125" customWidth="1"/>
    <col min="4134" max="4134" width="6.5546875" customWidth="1"/>
    <col min="4135" max="4135" width="5.5546875" customWidth="1"/>
    <col min="4136" max="4136" width="6.109375" customWidth="1"/>
    <col min="4137" max="4137" width="2.77734375" customWidth="1"/>
    <col min="4138" max="4138" width="5.5546875" customWidth="1"/>
    <col min="4139" max="4139" width="3.77734375" customWidth="1"/>
    <col min="4353" max="4353" width="4.21875" customWidth="1"/>
    <col min="4354" max="4354" width="18.5546875" customWidth="1"/>
    <col min="4355" max="4355" width="6.44140625" customWidth="1"/>
    <col min="4356" max="4356" width="23" customWidth="1"/>
    <col min="4357" max="4357" width="5.77734375" customWidth="1"/>
    <col min="4358" max="4358" width="3" customWidth="1"/>
    <col min="4359" max="4359" width="1.33203125" customWidth="1"/>
    <col min="4360" max="4360" width="5.77734375" customWidth="1"/>
    <col min="4361" max="4361" width="3.21875" customWidth="1"/>
    <col min="4362" max="4362" width="1.33203125" customWidth="1"/>
    <col min="4363" max="4363" width="5.77734375" customWidth="1"/>
    <col min="4364" max="4364" width="3.109375" customWidth="1"/>
    <col min="4365" max="4365" width="1.33203125" customWidth="1"/>
    <col min="4366" max="4366" width="5.77734375" customWidth="1"/>
    <col min="4367" max="4367" width="3.109375" customWidth="1"/>
    <col min="4368" max="4368" width="1.33203125" customWidth="1"/>
    <col min="4369" max="4369" width="5.21875" customWidth="1"/>
    <col min="4370" max="4370" width="3.109375" customWidth="1"/>
    <col min="4371" max="4371" width="1.33203125" customWidth="1"/>
    <col min="4372" max="4372" width="5.77734375" customWidth="1"/>
    <col min="4373" max="4373" width="3.109375" customWidth="1"/>
    <col min="4374" max="4374" width="1.44140625" customWidth="1"/>
    <col min="4375" max="4375" width="5.44140625" customWidth="1"/>
    <col min="4376" max="4376" width="3.109375" customWidth="1"/>
    <col min="4377" max="4377" width="1.33203125" customWidth="1"/>
    <col min="4378" max="4378" width="5.77734375" customWidth="1"/>
    <col min="4379" max="4379" width="3.109375" customWidth="1"/>
    <col min="4380" max="4380" width="1.33203125" customWidth="1"/>
    <col min="4381" max="4381" width="5.44140625" customWidth="1"/>
    <col min="4382" max="4382" width="3.109375" customWidth="1"/>
    <col min="4383" max="4383" width="1.33203125" customWidth="1"/>
    <col min="4384" max="4384" width="5.44140625" customWidth="1"/>
    <col min="4385" max="4385" width="3.109375" customWidth="1"/>
    <col min="4386" max="4386" width="1.33203125" customWidth="1"/>
    <col min="4387" max="4387" width="6.77734375" customWidth="1"/>
    <col min="4388" max="4388" width="6.33203125" customWidth="1"/>
    <col min="4389" max="4389" width="7.33203125" customWidth="1"/>
    <col min="4390" max="4390" width="6.5546875" customWidth="1"/>
    <col min="4391" max="4391" width="5.5546875" customWidth="1"/>
    <col min="4392" max="4392" width="6.109375" customWidth="1"/>
    <col min="4393" max="4393" width="2.77734375" customWidth="1"/>
    <col min="4394" max="4394" width="5.5546875" customWidth="1"/>
    <col min="4395" max="4395" width="3.77734375" customWidth="1"/>
    <col min="4609" max="4609" width="4.21875" customWidth="1"/>
    <col min="4610" max="4610" width="18.5546875" customWidth="1"/>
    <col min="4611" max="4611" width="6.44140625" customWidth="1"/>
    <col min="4612" max="4612" width="23" customWidth="1"/>
    <col min="4613" max="4613" width="5.77734375" customWidth="1"/>
    <col min="4614" max="4614" width="3" customWidth="1"/>
    <col min="4615" max="4615" width="1.33203125" customWidth="1"/>
    <col min="4616" max="4616" width="5.77734375" customWidth="1"/>
    <col min="4617" max="4617" width="3.21875" customWidth="1"/>
    <col min="4618" max="4618" width="1.33203125" customWidth="1"/>
    <col min="4619" max="4619" width="5.77734375" customWidth="1"/>
    <col min="4620" max="4620" width="3.109375" customWidth="1"/>
    <col min="4621" max="4621" width="1.33203125" customWidth="1"/>
    <col min="4622" max="4622" width="5.77734375" customWidth="1"/>
    <col min="4623" max="4623" width="3.109375" customWidth="1"/>
    <col min="4624" max="4624" width="1.33203125" customWidth="1"/>
    <col min="4625" max="4625" width="5.21875" customWidth="1"/>
    <col min="4626" max="4626" width="3.109375" customWidth="1"/>
    <col min="4627" max="4627" width="1.33203125" customWidth="1"/>
    <col min="4628" max="4628" width="5.77734375" customWidth="1"/>
    <col min="4629" max="4629" width="3.109375" customWidth="1"/>
    <col min="4630" max="4630" width="1.44140625" customWidth="1"/>
    <col min="4631" max="4631" width="5.44140625" customWidth="1"/>
    <col min="4632" max="4632" width="3.109375" customWidth="1"/>
    <col min="4633" max="4633" width="1.33203125" customWidth="1"/>
    <col min="4634" max="4634" width="5.77734375" customWidth="1"/>
    <col min="4635" max="4635" width="3.109375" customWidth="1"/>
    <col min="4636" max="4636" width="1.33203125" customWidth="1"/>
    <col min="4637" max="4637" width="5.44140625" customWidth="1"/>
    <col min="4638" max="4638" width="3.109375" customWidth="1"/>
    <col min="4639" max="4639" width="1.33203125" customWidth="1"/>
    <col min="4640" max="4640" width="5.44140625" customWidth="1"/>
    <col min="4641" max="4641" width="3.109375" customWidth="1"/>
    <col min="4642" max="4642" width="1.33203125" customWidth="1"/>
    <col min="4643" max="4643" width="6.77734375" customWidth="1"/>
    <col min="4644" max="4644" width="6.33203125" customWidth="1"/>
    <col min="4645" max="4645" width="7.33203125" customWidth="1"/>
    <col min="4646" max="4646" width="6.5546875" customWidth="1"/>
    <col min="4647" max="4647" width="5.5546875" customWidth="1"/>
    <col min="4648" max="4648" width="6.109375" customWidth="1"/>
    <col min="4649" max="4649" width="2.77734375" customWidth="1"/>
    <col min="4650" max="4650" width="5.5546875" customWidth="1"/>
    <col min="4651" max="4651" width="3.77734375" customWidth="1"/>
    <col min="4865" max="4865" width="4.21875" customWidth="1"/>
    <col min="4866" max="4866" width="18.5546875" customWidth="1"/>
    <col min="4867" max="4867" width="6.44140625" customWidth="1"/>
    <col min="4868" max="4868" width="23" customWidth="1"/>
    <col min="4869" max="4869" width="5.77734375" customWidth="1"/>
    <col min="4870" max="4870" width="3" customWidth="1"/>
    <col min="4871" max="4871" width="1.33203125" customWidth="1"/>
    <col min="4872" max="4872" width="5.77734375" customWidth="1"/>
    <col min="4873" max="4873" width="3.21875" customWidth="1"/>
    <col min="4874" max="4874" width="1.33203125" customWidth="1"/>
    <col min="4875" max="4875" width="5.77734375" customWidth="1"/>
    <col min="4876" max="4876" width="3.109375" customWidth="1"/>
    <col min="4877" max="4877" width="1.33203125" customWidth="1"/>
    <col min="4878" max="4878" width="5.77734375" customWidth="1"/>
    <col min="4879" max="4879" width="3.109375" customWidth="1"/>
    <col min="4880" max="4880" width="1.33203125" customWidth="1"/>
    <col min="4881" max="4881" width="5.21875" customWidth="1"/>
    <col min="4882" max="4882" width="3.109375" customWidth="1"/>
    <col min="4883" max="4883" width="1.33203125" customWidth="1"/>
    <col min="4884" max="4884" width="5.77734375" customWidth="1"/>
    <col min="4885" max="4885" width="3.109375" customWidth="1"/>
    <col min="4886" max="4886" width="1.44140625" customWidth="1"/>
    <col min="4887" max="4887" width="5.44140625" customWidth="1"/>
    <col min="4888" max="4888" width="3.109375" customWidth="1"/>
    <col min="4889" max="4889" width="1.33203125" customWidth="1"/>
    <col min="4890" max="4890" width="5.77734375" customWidth="1"/>
    <col min="4891" max="4891" width="3.109375" customWidth="1"/>
    <col min="4892" max="4892" width="1.33203125" customWidth="1"/>
    <col min="4893" max="4893" width="5.44140625" customWidth="1"/>
    <col min="4894" max="4894" width="3.109375" customWidth="1"/>
    <col min="4895" max="4895" width="1.33203125" customWidth="1"/>
    <col min="4896" max="4896" width="5.44140625" customWidth="1"/>
    <col min="4897" max="4897" width="3.109375" customWidth="1"/>
    <col min="4898" max="4898" width="1.33203125" customWidth="1"/>
    <col min="4899" max="4899" width="6.77734375" customWidth="1"/>
    <col min="4900" max="4900" width="6.33203125" customWidth="1"/>
    <col min="4901" max="4901" width="7.33203125" customWidth="1"/>
    <col min="4902" max="4902" width="6.5546875" customWidth="1"/>
    <col min="4903" max="4903" width="5.5546875" customWidth="1"/>
    <col min="4904" max="4904" width="6.109375" customWidth="1"/>
    <col min="4905" max="4905" width="2.77734375" customWidth="1"/>
    <col min="4906" max="4906" width="5.5546875" customWidth="1"/>
    <col min="4907" max="4907" width="3.77734375" customWidth="1"/>
    <col min="5121" max="5121" width="4.21875" customWidth="1"/>
    <col min="5122" max="5122" width="18.5546875" customWidth="1"/>
    <col min="5123" max="5123" width="6.44140625" customWidth="1"/>
    <col min="5124" max="5124" width="23" customWidth="1"/>
    <col min="5125" max="5125" width="5.77734375" customWidth="1"/>
    <col min="5126" max="5126" width="3" customWidth="1"/>
    <col min="5127" max="5127" width="1.33203125" customWidth="1"/>
    <col min="5128" max="5128" width="5.77734375" customWidth="1"/>
    <col min="5129" max="5129" width="3.21875" customWidth="1"/>
    <col min="5130" max="5130" width="1.33203125" customWidth="1"/>
    <col min="5131" max="5131" width="5.77734375" customWidth="1"/>
    <col min="5132" max="5132" width="3.109375" customWidth="1"/>
    <col min="5133" max="5133" width="1.33203125" customWidth="1"/>
    <col min="5134" max="5134" width="5.77734375" customWidth="1"/>
    <col min="5135" max="5135" width="3.109375" customWidth="1"/>
    <col min="5136" max="5136" width="1.33203125" customWidth="1"/>
    <col min="5137" max="5137" width="5.21875" customWidth="1"/>
    <col min="5138" max="5138" width="3.109375" customWidth="1"/>
    <col min="5139" max="5139" width="1.33203125" customWidth="1"/>
    <col min="5140" max="5140" width="5.77734375" customWidth="1"/>
    <col min="5141" max="5141" width="3.109375" customWidth="1"/>
    <col min="5142" max="5142" width="1.44140625" customWidth="1"/>
    <col min="5143" max="5143" width="5.44140625" customWidth="1"/>
    <col min="5144" max="5144" width="3.109375" customWidth="1"/>
    <col min="5145" max="5145" width="1.33203125" customWidth="1"/>
    <col min="5146" max="5146" width="5.77734375" customWidth="1"/>
    <col min="5147" max="5147" width="3.109375" customWidth="1"/>
    <col min="5148" max="5148" width="1.33203125" customWidth="1"/>
    <col min="5149" max="5149" width="5.44140625" customWidth="1"/>
    <col min="5150" max="5150" width="3.109375" customWidth="1"/>
    <col min="5151" max="5151" width="1.33203125" customWidth="1"/>
    <col min="5152" max="5152" width="5.44140625" customWidth="1"/>
    <col min="5153" max="5153" width="3.109375" customWidth="1"/>
    <col min="5154" max="5154" width="1.33203125" customWidth="1"/>
    <col min="5155" max="5155" width="6.77734375" customWidth="1"/>
    <col min="5156" max="5156" width="6.33203125" customWidth="1"/>
    <col min="5157" max="5157" width="7.33203125" customWidth="1"/>
    <col min="5158" max="5158" width="6.5546875" customWidth="1"/>
    <col min="5159" max="5159" width="5.5546875" customWidth="1"/>
    <col min="5160" max="5160" width="6.109375" customWidth="1"/>
    <col min="5161" max="5161" width="2.77734375" customWidth="1"/>
    <col min="5162" max="5162" width="5.5546875" customWidth="1"/>
    <col min="5163" max="5163" width="3.77734375" customWidth="1"/>
    <col min="5377" max="5377" width="4.21875" customWidth="1"/>
    <col min="5378" max="5378" width="18.5546875" customWidth="1"/>
    <col min="5379" max="5379" width="6.44140625" customWidth="1"/>
    <col min="5380" max="5380" width="23" customWidth="1"/>
    <col min="5381" max="5381" width="5.77734375" customWidth="1"/>
    <col min="5382" max="5382" width="3" customWidth="1"/>
    <col min="5383" max="5383" width="1.33203125" customWidth="1"/>
    <col min="5384" max="5384" width="5.77734375" customWidth="1"/>
    <col min="5385" max="5385" width="3.21875" customWidth="1"/>
    <col min="5386" max="5386" width="1.33203125" customWidth="1"/>
    <col min="5387" max="5387" width="5.77734375" customWidth="1"/>
    <col min="5388" max="5388" width="3.109375" customWidth="1"/>
    <col min="5389" max="5389" width="1.33203125" customWidth="1"/>
    <col min="5390" max="5390" width="5.77734375" customWidth="1"/>
    <col min="5391" max="5391" width="3.109375" customWidth="1"/>
    <col min="5392" max="5392" width="1.33203125" customWidth="1"/>
    <col min="5393" max="5393" width="5.21875" customWidth="1"/>
    <col min="5394" max="5394" width="3.109375" customWidth="1"/>
    <col min="5395" max="5395" width="1.33203125" customWidth="1"/>
    <col min="5396" max="5396" width="5.77734375" customWidth="1"/>
    <col min="5397" max="5397" width="3.109375" customWidth="1"/>
    <col min="5398" max="5398" width="1.44140625" customWidth="1"/>
    <col min="5399" max="5399" width="5.44140625" customWidth="1"/>
    <col min="5400" max="5400" width="3.109375" customWidth="1"/>
    <col min="5401" max="5401" width="1.33203125" customWidth="1"/>
    <col min="5402" max="5402" width="5.77734375" customWidth="1"/>
    <col min="5403" max="5403" width="3.109375" customWidth="1"/>
    <col min="5404" max="5404" width="1.33203125" customWidth="1"/>
    <col min="5405" max="5405" width="5.44140625" customWidth="1"/>
    <col min="5406" max="5406" width="3.109375" customWidth="1"/>
    <col min="5407" max="5407" width="1.33203125" customWidth="1"/>
    <col min="5408" max="5408" width="5.44140625" customWidth="1"/>
    <col min="5409" max="5409" width="3.109375" customWidth="1"/>
    <col min="5410" max="5410" width="1.33203125" customWidth="1"/>
    <col min="5411" max="5411" width="6.77734375" customWidth="1"/>
    <col min="5412" max="5412" width="6.33203125" customWidth="1"/>
    <col min="5413" max="5413" width="7.33203125" customWidth="1"/>
    <col min="5414" max="5414" width="6.5546875" customWidth="1"/>
    <col min="5415" max="5415" width="5.5546875" customWidth="1"/>
    <col min="5416" max="5416" width="6.109375" customWidth="1"/>
    <col min="5417" max="5417" width="2.77734375" customWidth="1"/>
    <col min="5418" max="5418" width="5.5546875" customWidth="1"/>
    <col min="5419" max="5419" width="3.77734375" customWidth="1"/>
    <col min="5633" max="5633" width="4.21875" customWidth="1"/>
    <col min="5634" max="5634" width="18.5546875" customWidth="1"/>
    <col min="5635" max="5635" width="6.44140625" customWidth="1"/>
    <col min="5636" max="5636" width="23" customWidth="1"/>
    <col min="5637" max="5637" width="5.77734375" customWidth="1"/>
    <col min="5638" max="5638" width="3" customWidth="1"/>
    <col min="5639" max="5639" width="1.33203125" customWidth="1"/>
    <col min="5640" max="5640" width="5.77734375" customWidth="1"/>
    <col min="5641" max="5641" width="3.21875" customWidth="1"/>
    <col min="5642" max="5642" width="1.33203125" customWidth="1"/>
    <col min="5643" max="5643" width="5.77734375" customWidth="1"/>
    <col min="5644" max="5644" width="3.109375" customWidth="1"/>
    <col min="5645" max="5645" width="1.33203125" customWidth="1"/>
    <col min="5646" max="5646" width="5.77734375" customWidth="1"/>
    <col min="5647" max="5647" width="3.109375" customWidth="1"/>
    <col min="5648" max="5648" width="1.33203125" customWidth="1"/>
    <col min="5649" max="5649" width="5.21875" customWidth="1"/>
    <col min="5650" max="5650" width="3.109375" customWidth="1"/>
    <col min="5651" max="5651" width="1.33203125" customWidth="1"/>
    <col min="5652" max="5652" width="5.77734375" customWidth="1"/>
    <col min="5653" max="5653" width="3.109375" customWidth="1"/>
    <col min="5654" max="5654" width="1.44140625" customWidth="1"/>
    <col min="5655" max="5655" width="5.44140625" customWidth="1"/>
    <col min="5656" max="5656" width="3.109375" customWidth="1"/>
    <col min="5657" max="5657" width="1.33203125" customWidth="1"/>
    <col min="5658" max="5658" width="5.77734375" customWidth="1"/>
    <col min="5659" max="5659" width="3.109375" customWidth="1"/>
    <col min="5660" max="5660" width="1.33203125" customWidth="1"/>
    <col min="5661" max="5661" width="5.44140625" customWidth="1"/>
    <col min="5662" max="5662" width="3.109375" customWidth="1"/>
    <col min="5663" max="5663" width="1.33203125" customWidth="1"/>
    <col min="5664" max="5664" width="5.44140625" customWidth="1"/>
    <col min="5665" max="5665" width="3.109375" customWidth="1"/>
    <col min="5666" max="5666" width="1.33203125" customWidth="1"/>
    <col min="5667" max="5667" width="6.77734375" customWidth="1"/>
    <col min="5668" max="5668" width="6.33203125" customWidth="1"/>
    <col min="5669" max="5669" width="7.33203125" customWidth="1"/>
    <col min="5670" max="5670" width="6.5546875" customWidth="1"/>
    <col min="5671" max="5671" width="5.5546875" customWidth="1"/>
    <col min="5672" max="5672" width="6.109375" customWidth="1"/>
    <col min="5673" max="5673" width="2.77734375" customWidth="1"/>
    <col min="5674" max="5674" width="5.5546875" customWidth="1"/>
    <col min="5675" max="5675" width="3.77734375" customWidth="1"/>
    <col min="5889" max="5889" width="4.21875" customWidth="1"/>
    <col min="5890" max="5890" width="18.5546875" customWidth="1"/>
    <col min="5891" max="5891" width="6.44140625" customWidth="1"/>
    <col min="5892" max="5892" width="23" customWidth="1"/>
    <col min="5893" max="5893" width="5.77734375" customWidth="1"/>
    <col min="5894" max="5894" width="3" customWidth="1"/>
    <col min="5895" max="5895" width="1.33203125" customWidth="1"/>
    <col min="5896" max="5896" width="5.77734375" customWidth="1"/>
    <col min="5897" max="5897" width="3.21875" customWidth="1"/>
    <col min="5898" max="5898" width="1.33203125" customWidth="1"/>
    <col min="5899" max="5899" width="5.77734375" customWidth="1"/>
    <col min="5900" max="5900" width="3.109375" customWidth="1"/>
    <col min="5901" max="5901" width="1.33203125" customWidth="1"/>
    <col min="5902" max="5902" width="5.77734375" customWidth="1"/>
    <col min="5903" max="5903" width="3.109375" customWidth="1"/>
    <col min="5904" max="5904" width="1.33203125" customWidth="1"/>
    <col min="5905" max="5905" width="5.21875" customWidth="1"/>
    <col min="5906" max="5906" width="3.109375" customWidth="1"/>
    <col min="5907" max="5907" width="1.33203125" customWidth="1"/>
    <col min="5908" max="5908" width="5.77734375" customWidth="1"/>
    <col min="5909" max="5909" width="3.109375" customWidth="1"/>
    <col min="5910" max="5910" width="1.44140625" customWidth="1"/>
    <col min="5911" max="5911" width="5.44140625" customWidth="1"/>
    <col min="5912" max="5912" width="3.109375" customWidth="1"/>
    <col min="5913" max="5913" width="1.33203125" customWidth="1"/>
    <col min="5914" max="5914" width="5.77734375" customWidth="1"/>
    <col min="5915" max="5915" width="3.109375" customWidth="1"/>
    <col min="5916" max="5916" width="1.33203125" customWidth="1"/>
    <col min="5917" max="5917" width="5.44140625" customWidth="1"/>
    <col min="5918" max="5918" width="3.109375" customWidth="1"/>
    <col min="5919" max="5919" width="1.33203125" customWidth="1"/>
    <col min="5920" max="5920" width="5.44140625" customWidth="1"/>
    <col min="5921" max="5921" width="3.109375" customWidth="1"/>
    <col min="5922" max="5922" width="1.33203125" customWidth="1"/>
    <col min="5923" max="5923" width="6.77734375" customWidth="1"/>
    <col min="5924" max="5924" width="6.33203125" customWidth="1"/>
    <col min="5925" max="5925" width="7.33203125" customWidth="1"/>
    <col min="5926" max="5926" width="6.5546875" customWidth="1"/>
    <col min="5927" max="5927" width="5.5546875" customWidth="1"/>
    <col min="5928" max="5928" width="6.109375" customWidth="1"/>
    <col min="5929" max="5929" width="2.77734375" customWidth="1"/>
    <col min="5930" max="5930" width="5.5546875" customWidth="1"/>
    <col min="5931" max="5931" width="3.77734375" customWidth="1"/>
    <col min="6145" max="6145" width="4.21875" customWidth="1"/>
    <col min="6146" max="6146" width="18.5546875" customWidth="1"/>
    <col min="6147" max="6147" width="6.44140625" customWidth="1"/>
    <col min="6148" max="6148" width="23" customWidth="1"/>
    <col min="6149" max="6149" width="5.77734375" customWidth="1"/>
    <col min="6150" max="6150" width="3" customWidth="1"/>
    <col min="6151" max="6151" width="1.33203125" customWidth="1"/>
    <col min="6152" max="6152" width="5.77734375" customWidth="1"/>
    <col min="6153" max="6153" width="3.21875" customWidth="1"/>
    <col min="6154" max="6154" width="1.33203125" customWidth="1"/>
    <col min="6155" max="6155" width="5.77734375" customWidth="1"/>
    <col min="6156" max="6156" width="3.109375" customWidth="1"/>
    <col min="6157" max="6157" width="1.33203125" customWidth="1"/>
    <col min="6158" max="6158" width="5.77734375" customWidth="1"/>
    <col min="6159" max="6159" width="3.109375" customWidth="1"/>
    <col min="6160" max="6160" width="1.33203125" customWidth="1"/>
    <col min="6161" max="6161" width="5.21875" customWidth="1"/>
    <col min="6162" max="6162" width="3.109375" customWidth="1"/>
    <col min="6163" max="6163" width="1.33203125" customWidth="1"/>
    <col min="6164" max="6164" width="5.77734375" customWidth="1"/>
    <col min="6165" max="6165" width="3.109375" customWidth="1"/>
    <col min="6166" max="6166" width="1.44140625" customWidth="1"/>
    <col min="6167" max="6167" width="5.44140625" customWidth="1"/>
    <col min="6168" max="6168" width="3.109375" customWidth="1"/>
    <col min="6169" max="6169" width="1.33203125" customWidth="1"/>
    <col min="6170" max="6170" width="5.77734375" customWidth="1"/>
    <col min="6171" max="6171" width="3.109375" customWidth="1"/>
    <col min="6172" max="6172" width="1.33203125" customWidth="1"/>
    <col min="6173" max="6173" width="5.44140625" customWidth="1"/>
    <col min="6174" max="6174" width="3.109375" customWidth="1"/>
    <col min="6175" max="6175" width="1.33203125" customWidth="1"/>
    <col min="6176" max="6176" width="5.44140625" customWidth="1"/>
    <col min="6177" max="6177" width="3.109375" customWidth="1"/>
    <col min="6178" max="6178" width="1.33203125" customWidth="1"/>
    <col min="6179" max="6179" width="6.77734375" customWidth="1"/>
    <col min="6180" max="6180" width="6.33203125" customWidth="1"/>
    <col min="6181" max="6181" width="7.33203125" customWidth="1"/>
    <col min="6182" max="6182" width="6.5546875" customWidth="1"/>
    <col min="6183" max="6183" width="5.5546875" customWidth="1"/>
    <col min="6184" max="6184" width="6.109375" customWidth="1"/>
    <col min="6185" max="6185" width="2.77734375" customWidth="1"/>
    <col min="6186" max="6186" width="5.5546875" customWidth="1"/>
    <col min="6187" max="6187" width="3.77734375" customWidth="1"/>
    <col min="6401" max="6401" width="4.21875" customWidth="1"/>
    <col min="6402" max="6402" width="18.5546875" customWidth="1"/>
    <col min="6403" max="6403" width="6.44140625" customWidth="1"/>
    <col min="6404" max="6404" width="23" customWidth="1"/>
    <col min="6405" max="6405" width="5.77734375" customWidth="1"/>
    <col min="6406" max="6406" width="3" customWidth="1"/>
    <col min="6407" max="6407" width="1.33203125" customWidth="1"/>
    <col min="6408" max="6408" width="5.77734375" customWidth="1"/>
    <col min="6409" max="6409" width="3.21875" customWidth="1"/>
    <col min="6410" max="6410" width="1.33203125" customWidth="1"/>
    <col min="6411" max="6411" width="5.77734375" customWidth="1"/>
    <col min="6412" max="6412" width="3.109375" customWidth="1"/>
    <col min="6413" max="6413" width="1.33203125" customWidth="1"/>
    <col min="6414" max="6414" width="5.77734375" customWidth="1"/>
    <col min="6415" max="6415" width="3.109375" customWidth="1"/>
    <col min="6416" max="6416" width="1.33203125" customWidth="1"/>
    <col min="6417" max="6417" width="5.21875" customWidth="1"/>
    <col min="6418" max="6418" width="3.109375" customWidth="1"/>
    <col min="6419" max="6419" width="1.33203125" customWidth="1"/>
    <col min="6420" max="6420" width="5.77734375" customWidth="1"/>
    <col min="6421" max="6421" width="3.109375" customWidth="1"/>
    <col min="6422" max="6422" width="1.44140625" customWidth="1"/>
    <col min="6423" max="6423" width="5.44140625" customWidth="1"/>
    <col min="6424" max="6424" width="3.109375" customWidth="1"/>
    <col min="6425" max="6425" width="1.33203125" customWidth="1"/>
    <col min="6426" max="6426" width="5.77734375" customWidth="1"/>
    <col min="6427" max="6427" width="3.109375" customWidth="1"/>
    <col min="6428" max="6428" width="1.33203125" customWidth="1"/>
    <col min="6429" max="6429" width="5.44140625" customWidth="1"/>
    <col min="6430" max="6430" width="3.109375" customWidth="1"/>
    <col min="6431" max="6431" width="1.33203125" customWidth="1"/>
    <col min="6432" max="6432" width="5.44140625" customWidth="1"/>
    <col min="6433" max="6433" width="3.109375" customWidth="1"/>
    <col min="6434" max="6434" width="1.33203125" customWidth="1"/>
    <col min="6435" max="6435" width="6.77734375" customWidth="1"/>
    <col min="6436" max="6436" width="6.33203125" customWidth="1"/>
    <col min="6437" max="6437" width="7.33203125" customWidth="1"/>
    <col min="6438" max="6438" width="6.5546875" customWidth="1"/>
    <col min="6439" max="6439" width="5.5546875" customWidth="1"/>
    <col min="6440" max="6440" width="6.109375" customWidth="1"/>
    <col min="6441" max="6441" width="2.77734375" customWidth="1"/>
    <col min="6442" max="6442" width="5.5546875" customWidth="1"/>
    <col min="6443" max="6443" width="3.77734375" customWidth="1"/>
    <col min="6657" max="6657" width="4.21875" customWidth="1"/>
    <col min="6658" max="6658" width="18.5546875" customWidth="1"/>
    <col min="6659" max="6659" width="6.44140625" customWidth="1"/>
    <col min="6660" max="6660" width="23" customWidth="1"/>
    <col min="6661" max="6661" width="5.77734375" customWidth="1"/>
    <col min="6662" max="6662" width="3" customWidth="1"/>
    <col min="6663" max="6663" width="1.33203125" customWidth="1"/>
    <col min="6664" max="6664" width="5.77734375" customWidth="1"/>
    <col min="6665" max="6665" width="3.21875" customWidth="1"/>
    <col min="6666" max="6666" width="1.33203125" customWidth="1"/>
    <col min="6667" max="6667" width="5.77734375" customWidth="1"/>
    <col min="6668" max="6668" width="3.109375" customWidth="1"/>
    <col min="6669" max="6669" width="1.33203125" customWidth="1"/>
    <col min="6670" max="6670" width="5.77734375" customWidth="1"/>
    <col min="6671" max="6671" width="3.109375" customWidth="1"/>
    <col min="6672" max="6672" width="1.33203125" customWidth="1"/>
    <col min="6673" max="6673" width="5.21875" customWidth="1"/>
    <col min="6674" max="6674" width="3.109375" customWidth="1"/>
    <col min="6675" max="6675" width="1.33203125" customWidth="1"/>
    <col min="6676" max="6676" width="5.77734375" customWidth="1"/>
    <col min="6677" max="6677" width="3.109375" customWidth="1"/>
    <col min="6678" max="6678" width="1.44140625" customWidth="1"/>
    <col min="6679" max="6679" width="5.44140625" customWidth="1"/>
    <col min="6680" max="6680" width="3.109375" customWidth="1"/>
    <col min="6681" max="6681" width="1.33203125" customWidth="1"/>
    <col min="6682" max="6682" width="5.77734375" customWidth="1"/>
    <col min="6683" max="6683" width="3.109375" customWidth="1"/>
    <col min="6684" max="6684" width="1.33203125" customWidth="1"/>
    <col min="6685" max="6685" width="5.44140625" customWidth="1"/>
    <col min="6686" max="6686" width="3.109375" customWidth="1"/>
    <col min="6687" max="6687" width="1.33203125" customWidth="1"/>
    <col min="6688" max="6688" width="5.44140625" customWidth="1"/>
    <col min="6689" max="6689" width="3.109375" customWidth="1"/>
    <col min="6690" max="6690" width="1.33203125" customWidth="1"/>
    <col min="6691" max="6691" width="6.77734375" customWidth="1"/>
    <col min="6692" max="6692" width="6.33203125" customWidth="1"/>
    <col min="6693" max="6693" width="7.33203125" customWidth="1"/>
    <col min="6694" max="6694" width="6.5546875" customWidth="1"/>
    <col min="6695" max="6695" width="5.5546875" customWidth="1"/>
    <col min="6696" max="6696" width="6.109375" customWidth="1"/>
    <col min="6697" max="6697" width="2.77734375" customWidth="1"/>
    <col min="6698" max="6698" width="5.5546875" customWidth="1"/>
    <col min="6699" max="6699" width="3.77734375" customWidth="1"/>
    <col min="6913" max="6913" width="4.21875" customWidth="1"/>
    <col min="6914" max="6914" width="18.5546875" customWidth="1"/>
    <col min="6915" max="6915" width="6.44140625" customWidth="1"/>
    <col min="6916" max="6916" width="23" customWidth="1"/>
    <col min="6917" max="6917" width="5.77734375" customWidth="1"/>
    <col min="6918" max="6918" width="3" customWidth="1"/>
    <col min="6919" max="6919" width="1.33203125" customWidth="1"/>
    <col min="6920" max="6920" width="5.77734375" customWidth="1"/>
    <col min="6921" max="6921" width="3.21875" customWidth="1"/>
    <col min="6922" max="6922" width="1.33203125" customWidth="1"/>
    <col min="6923" max="6923" width="5.77734375" customWidth="1"/>
    <col min="6924" max="6924" width="3.109375" customWidth="1"/>
    <col min="6925" max="6925" width="1.33203125" customWidth="1"/>
    <col min="6926" max="6926" width="5.77734375" customWidth="1"/>
    <col min="6927" max="6927" width="3.109375" customWidth="1"/>
    <col min="6928" max="6928" width="1.33203125" customWidth="1"/>
    <col min="6929" max="6929" width="5.21875" customWidth="1"/>
    <col min="6930" max="6930" width="3.109375" customWidth="1"/>
    <col min="6931" max="6931" width="1.33203125" customWidth="1"/>
    <col min="6932" max="6932" width="5.77734375" customWidth="1"/>
    <col min="6933" max="6933" width="3.109375" customWidth="1"/>
    <col min="6934" max="6934" width="1.44140625" customWidth="1"/>
    <col min="6935" max="6935" width="5.44140625" customWidth="1"/>
    <col min="6936" max="6936" width="3.109375" customWidth="1"/>
    <col min="6937" max="6937" width="1.33203125" customWidth="1"/>
    <col min="6938" max="6938" width="5.77734375" customWidth="1"/>
    <col min="6939" max="6939" width="3.109375" customWidth="1"/>
    <col min="6940" max="6940" width="1.33203125" customWidth="1"/>
    <col min="6941" max="6941" width="5.44140625" customWidth="1"/>
    <col min="6942" max="6942" width="3.109375" customWidth="1"/>
    <col min="6943" max="6943" width="1.33203125" customWidth="1"/>
    <col min="6944" max="6944" width="5.44140625" customWidth="1"/>
    <col min="6945" max="6945" width="3.109375" customWidth="1"/>
    <col min="6946" max="6946" width="1.33203125" customWidth="1"/>
    <col min="6947" max="6947" width="6.77734375" customWidth="1"/>
    <col min="6948" max="6948" width="6.33203125" customWidth="1"/>
    <col min="6949" max="6949" width="7.33203125" customWidth="1"/>
    <col min="6950" max="6950" width="6.5546875" customWidth="1"/>
    <col min="6951" max="6951" width="5.5546875" customWidth="1"/>
    <col min="6952" max="6952" width="6.109375" customWidth="1"/>
    <col min="6953" max="6953" width="2.77734375" customWidth="1"/>
    <col min="6954" max="6954" width="5.5546875" customWidth="1"/>
    <col min="6955" max="6955" width="3.77734375" customWidth="1"/>
    <col min="7169" max="7169" width="4.21875" customWidth="1"/>
    <col min="7170" max="7170" width="18.5546875" customWidth="1"/>
    <col min="7171" max="7171" width="6.44140625" customWidth="1"/>
    <col min="7172" max="7172" width="23" customWidth="1"/>
    <col min="7173" max="7173" width="5.77734375" customWidth="1"/>
    <col min="7174" max="7174" width="3" customWidth="1"/>
    <col min="7175" max="7175" width="1.33203125" customWidth="1"/>
    <col min="7176" max="7176" width="5.77734375" customWidth="1"/>
    <col min="7177" max="7177" width="3.21875" customWidth="1"/>
    <col min="7178" max="7178" width="1.33203125" customWidth="1"/>
    <col min="7179" max="7179" width="5.77734375" customWidth="1"/>
    <col min="7180" max="7180" width="3.109375" customWidth="1"/>
    <col min="7181" max="7181" width="1.33203125" customWidth="1"/>
    <col min="7182" max="7182" width="5.77734375" customWidth="1"/>
    <col min="7183" max="7183" width="3.109375" customWidth="1"/>
    <col min="7184" max="7184" width="1.33203125" customWidth="1"/>
    <col min="7185" max="7185" width="5.21875" customWidth="1"/>
    <col min="7186" max="7186" width="3.109375" customWidth="1"/>
    <col min="7187" max="7187" width="1.33203125" customWidth="1"/>
    <col min="7188" max="7188" width="5.77734375" customWidth="1"/>
    <col min="7189" max="7189" width="3.109375" customWidth="1"/>
    <col min="7190" max="7190" width="1.44140625" customWidth="1"/>
    <col min="7191" max="7191" width="5.44140625" customWidth="1"/>
    <col min="7192" max="7192" width="3.109375" customWidth="1"/>
    <col min="7193" max="7193" width="1.33203125" customWidth="1"/>
    <col min="7194" max="7194" width="5.77734375" customWidth="1"/>
    <col min="7195" max="7195" width="3.109375" customWidth="1"/>
    <col min="7196" max="7196" width="1.33203125" customWidth="1"/>
    <col min="7197" max="7197" width="5.44140625" customWidth="1"/>
    <col min="7198" max="7198" width="3.109375" customWidth="1"/>
    <col min="7199" max="7199" width="1.33203125" customWidth="1"/>
    <col min="7200" max="7200" width="5.44140625" customWidth="1"/>
    <col min="7201" max="7201" width="3.109375" customWidth="1"/>
    <col min="7202" max="7202" width="1.33203125" customWidth="1"/>
    <col min="7203" max="7203" width="6.77734375" customWidth="1"/>
    <col min="7204" max="7204" width="6.33203125" customWidth="1"/>
    <col min="7205" max="7205" width="7.33203125" customWidth="1"/>
    <col min="7206" max="7206" width="6.5546875" customWidth="1"/>
    <col min="7207" max="7207" width="5.5546875" customWidth="1"/>
    <col min="7208" max="7208" width="6.109375" customWidth="1"/>
    <col min="7209" max="7209" width="2.77734375" customWidth="1"/>
    <col min="7210" max="7210" width="5.5546875" customWidth="1"/>
    <col min="7211" max="7211" width="3.77734375" customWidth="1"/>
    <col min="7425" max="7425" width="4.21875" customWidth="1"/>
    <col min="7426" max="7426" width="18.5546875" customWidth="1"/>
    <col min="7427" max="7427" width="6.44140625" customWidth="1"/>
    <col min="7428" max="7428" width="23" customWidth="1"/>
    <col min="7429" max="7429" width="5.77734375" customWidth="1"/>
    <col min="7430" max="7430" width="3" customWidth="1"/>
    <col min="7431" max="7431" width="1.33203125" customWidth="1"/>
    <col min="7432" max="7432" width="5.77734375" customWidth="1"/>
    <col min="7433" max="7433" width="3.21875" customWidth="1"/>
    <col min="7434" max="7434" width="1.33203125" customWidth="1"/>
    <col min="7435" max="7435" width="5.77734375" customWidth="1"/>
    <col min="7436" max="7436" width="3.109375" customWidth="1"/>
    <col min="7437" max="7437" width="1.33203125" customWidth="1"/>
    <col min="7438" max="7438" width="5.77734375" customWidth="1"/>
    <col min="7439" max="7439" width="3.109375" customWidth="1"/>
    <col min="7440" max="7440" width="1.33203125" customWidth="1"/>
    <col min="7441" max="7441" width="5.21875" customWidth="1"/>
    <col min="7442" max="7442" width="3.109375" customWidth="1"/>
    <col min="7443" max="7443" width="1.33203125" customWidth="1"/>
    <col min="7444" max="7444" width="5.77734375" customWidth="1"/>
    <col min="7445" max="7445" width="3.109375" customWidth="1"/>
    <col min="7446" max="7446" width="1.44140625" customWidth="1"/>
    <col min="7447" max="7447" width="5.44140625" customWidth="1"/>
    <col min="7448" max="7448" width="3.109375" customWidth="1"/>
    <col min="7449" max="7449" width="1.33203125" customWidth="1"/>
    <col min="7450" max="7450" width="5.77734375" customWidth="1"/>
    <col min="7451" max="7451" width="3.109375" customWidth="1"/>
    <col min="7452" max="7452" width="1.33203125" customWidth="1"/>
    <col min="7453" max="7453" width="5.44140625" customWidth="1"/>
    <col min="7454" max="7454" width="3.109375" customWidth="1"/>
    <col min="7455" max="7455" width="1.33203125" customWidth="1"/>
    <col min="7456" max="7456" width="5.44140625" customWidth="1"/>
    <col min="7457" max="7457" width="3.109375" customWidth="1"/>
    <col min="7458" max="7458" width="1.33203125" customWidth="1"/>
    <col min="7459" max="7459" width="6.77734375" customWidth="1"/>
    <col min="7460" max="7460" width="6.33203125" customWidth="1"/>
    <col min="7461" max="7461" width="7.33203125" customWidth="1"/>
    <col min="7462" max="7462" width="6.5546875" customWidth="1"/>
    <col min="7463" max="7463" width="5.5546875" customWidth="1"/>
    <col min="7464" max="7464" width="6.109375" customWidth="1"/>
    <col min="7465" max="7465" width="2.77734375" customWidth="1"/>
    <col min="7466" max="7466" width="5.5546875" customWidth="1"/>
    <col min="7467" max="7467" width="3.77734375" customWidth="1"/>
    <col min="7681" max="7681" width="4.21875" customWidth="1"/>
    <col min="7682" max="7682" width="18.5546875" customWidth="1"/>
    <col min="7683" max="7683" width="6.44140625" customWidth="1"/>
    <col min="7684" max="7684" width="23" customWidth="1"/>
    <col min="7685" max="7685" width="5.77734375" customWidth="1"/>
    <col min="7686" max="7686" width="3" customWidth="1"/>
    <col min="7687" max="7687" width="1.33203125" customWidth="1"/>
    <col min="7688" max="7688" width="5.77734375" customWidth="1"/>
    <col min="7689" max="7689" width="3.21875" customWidth="1"/>
    <col min="7690" max="7690" width="1.33203125" customWidth="1"/>
    <col min="7691" max="7691" width="5.77734375" customWidth="1"/>
    <col min="7692" max="7692" width="3.109375" customWidth="1"/>
    <col min="7693" max="7693" width="1.33203125" customWidth="1"/>
    <col min="7694" max="7694" width="5.77734375" customWidth="1"/>
    <col min="7695" max="7695" width="3.109375" customWidth="1"/>
    <col min="7696" max="7696" width="1.33203125" customWidth="1"/>
    <col min="7697" max="7697" width="5.21875" customWidth="1"/>
    <col min="7698" max="7698" width="3.109375" customWidth="1"/>
    <col min="7699" max="7699" width="1.33203125" customWidth="1"/>
    <col min="7700" max="7700" width="5.77734375" customWidth="1"/>
    <col min="7701" max="7701" width="3.109375" customWidth="1"/>
    <col min="7702" max="7702" width="1.44140625" customWidth="1"/>
    <col min="7703" max="7703" width="5.44140625" customWidth="1"/>
    <col min="7704" max="7704" width="3.109375" customWidth="1"/>
    <col min="7705" max="7705" width="1.33203125" customWidth="1"/>
    <col min="7706" max="7706" width="5.77734375" customWidth="1"/>
    <col min="7707" max="7707" width="3.109375" customWidth="1"/>
    <col min="7708" max="7708" width="1.33203125" customWidth="1"/>
    <col min="7709" max="7709" width="5.44140625" customWidth="1"/>
    <col min="7710" max="7710" width="3.109375" customWidth="1"/>
    <col min="7711" max="7711" width="1.33203125" customWidth="1"/>
    <col min="7712" max="7712" width="5.44140625" customWidth="1"/>
    <col min="7713" max="7713" width="3.109375" customWidth="1"/>
    <col min="7714" max="7714" width="1.33203125" customWidth="1"/>
    <col min="7715" max="7715" width="6.77734375" customWidth="1"/>
    <col min="7716" max="7716" width="6.33203125" customWidth="1"/>
    <col min="7717" max="7717" width="7.33203125" customWidth="1"/>
    <col min="7718" max="7718" width="6.5546875" customWidth="1"/>
    <col min="7719" max="7719" width="5.5546875" customWidth="1"/>
    <col min="7720" max="7720" width="6.109375" customWidth="1"/>
    <col min="7721" max="7721" width="2.77734375" customWidth="1"/>
    <col min="7722" max="7722" width="5.5546875" customWidth="1"/>
    <col min="7723" max="7723" width="3.77734375" customWidth="1"/>
    <col min="7937" max="7937" width="4.21875" customWidth="1"/>
    <col min="7938" max="7938" width="18.5546875" customWidth="1"/>
    <col min="7939" max="7939" width="6.44140625" customWidth="1"/>
    <col min="7940" max="7940" width="23" customWidth="1"/>
    <col min="7941" max="7941" width="5.77734375" customWidth="1"/>
    <col min="7942" max="7942" width="3" customWidth="1"/>
    <col min="7943" max="7943" width="1.33203125" customWidth="1"/>
    <col min="7944" max="7944" width="5.77734375" customWidth="1"/>
    <col min="7945" max="7945" width="3.21875" customWidth="1"/>
    <col min="7946" max="7946" width="1.33203125" customWidth="1"/>
    <col min="7947" max="7947" width="5.77734375" customWidth="1"/>
    <col min="7948" max="7948" width="3.109375" customWidth="1"/>
    <col min="7949" max="7949" width="1.33203125" customWidth="1"/>
    <col min="7950" max="7950" width="5.77734375" customWidth="1"/>
    <col min="7951" max="7951" width="3.109375" customWidth="1"/>
    <col min="7952" max="7952" width="1.33203125" customWidth="1"/>
    <col min="7953" max="7953" width="5.21875" customWidth="1"/>
    <col min="7954" max="7954" width="3.109375" customWidth="1"/>
    <col min="7955" max="7955" width="1.33203125" customWidth="1"/>
    <col min="7956" max="7956" width="5.77734375" customWidth="1"/>
    <col min="7957" max="7957" width="3.109375" customWidth="1"/>
    <col min="7958" max="7958" width="1.44140625" customWidth="1"/>
    <col min="7959" max="7959" width="5.44140625" customWidth="1"/>
    <col min="7960" max="7960" width="3.109375" customWidth="1"/>
    <col min="7961" max="7961" width="1.33203125" customWidth="1"/>
    <col min="7962" max="7962" width="5.77734375" customWidth="1"/>
    <col min="7963" max="7963" width="3.109375" customWidth="1"/>
    <col min="7964" max="7964" width="1.33203125" customWidth="1"/>
    <col min="7965" max="7965" width="5.44140625" customWidth="1"/>
    <col min="7966" max="7966" width="3.109375" customWidth="1"/>
    <col min="7967" max="7967" width="1.33203125" customWidth="1"/>
    <col min="7968" max="7968" width="5.44140625" customWidth="1"/>
    <col min="7969" max="7969" width="3.109375" customWidth="1"/>
    <col min="7970" max="7970" width="1.33203125" customWidth="1"/>
    <col min="7971" max="7971" width="6.77734375" customWidth="1"/>
    <col min="7972" max="7972" width="6.33203125" customWidth="1"/>
    <col min="7973" max="7973" width="7.33203125" customWidth="1"/>
    <col min="7974" max="7974" width="6.5546875" customWidth="1"/>
    <col min="7975" max="7975" width="5.5546875" customWidth="1"/>
    <col min="7976" max="7976" width="6.109375" customWidth="1"/>
    <col min="7977" max="7977" width="2.77734375" customWidth="1"/>
    <col min="7978" max="7978" width="5.5546875" customWidth="1"/>
    <col min="7979" max="7979" width="3.77734375" customWidth="1"/>
    <col min="8193" max="8193" width="4.21875" customWidth="1"/>
    <col min="8194" max="8194" width="18.5546875" customWidth="1"/>
    <col min="8195" max="8195" width="6.44140625" customWidth="1"/>
    <col min="8196" max="8196" width="23" customWidth="1"/>
    <col min="8197" max="8197" width="5.77734375" customWidth="1"/>
    <col min="8198" max="8198" width="3" customWidth="1"/>
    <col min="8199" max="8199" width="1.33203125" customWidth="1"/>
    <col min="8200" max="8200" width="5.77734375" customWidth="1"/>
    <col min="8201" max="8201" width="3.21875" customWidth="1"/>
    <col min="8202" max="8202" width="1.33203125" customWidth="1"/>
    <col min="8203" max="8203" width="5.77734375" customWidth="1"/>
    <col min="8204" max="8204" width="3.109375" customWidth="1"/>
    <col min="8205" max="8205" width="1.33203125" customWidth="1"/>
    <col min="8206" max="8206" width="5.77734375" customWidth="1"/>
    <col min="8207" max="8207" width="3.109375" customWidth="1"/>
    <col min="8208" max="8208" width="1.33203125" customWidth="1"/>
    <col min="8209" max="8209" width="5.21875" customWidth="1"/>
    <col min="8210" max="8210" width="3.109375" customWidth="1"/>
    <col min="8211" max="8211" width="1.33203125" customWidth="1"/>
    <col min="8212" max="8212" width="5.77734375" customWidth="1"/>
    <col min="8213" max="8213" width="3.109375" customWidth="1"/>
    <col min="8214" max="8214" width="1.44140625" customWidth="1"/>
    <col min="8215" max="8215" width="5.44140625" customWidth="1"/>
    <col min="8216" max="8216" width="3.109375" customWidth="1"/>
    <col min="8217" max="8217" width="1.33203125" customWidth="1"/>
    <col min="8218" max="8218" width="5.77734375" customWidth="1"/>
    <col min="8219" max="8219" width="3.109375" customWidth="1"/>
    <col min="8220" max="8220" width="1.33203125" customWidth="1"/>
    <col min="8221" max="8221" width="5.44140625" customWidth="1"/>
    <col min="8222" max="8222" width="3.109375" customWidth="1"/>
    <col min="8223" max="8223" width="1.33203125" customWidth="1"/>
    <col min="8224" max="8224" width="5.44140625" customWidth="1"/>
    <col min="8225" max="8225" width="3.109375" customWidth="1"/>
    <col min="8226" max="8226" width="1.33203125" customWidth="1"/>
    <col min="8227" max="8227" width="6.77734375" customWidth="1"/>
    <col min="8228" max="8228" width="6.33203125" customWidth="1"/>
    <col min="8229" max="8229" width="7.33203125" customWidth="1"/>
    <col min="8230" max="8230" width="6.5546875" customWidth="1"/>
    <col min="8231" max="8231" width="5.5546875" customWidth="1"/>
    <col min="8232" max="8232" width="6.109375" customWidth="1"/>
    <col min="8233" max="8233" width="2.77734375" customWidth="1"/>
    <col min="8234" max="8234" width="5.5546875" customWidth="1"/>
    <col min="8235" max="8235" width="3.77734375" customWidth="1"/>
    <col min="8449" max="8449" width="4.21875" customWidth="1"/>
    <col min="8450" max="8450" width="18.5546875" customWidth="1"/>
    <col min="8451" max="8451" width="6.44140625" customWidth="1"/>
    <col min="8452" max="8452" width="23" customWidth="1"/>
    <col min="8453" max="8453" width="5.77734375" customWidth="1"/>
    <col min="8454" max="8454" width="3" customWidth="1"/>
    <col min="8455" max="8455" width="1.33203125" customWidth="1"/>
    <col min="8456" max="8456" width="5.77734375" customWidth="1"/>
    <col min="8457" max="8457" width="3.21875" customWidth="1"/>
    <col min="8458" max="8458" width="1.33203125" customWidth="1"/>
    <col min="8459" max="8459" width="5.77734375" customWidth="1"/>
    <col min="8460" max="8460" width="3.109375" customWidth="1"/>
    <col min="8461" max="8461" width="1.33203125" customWidth="1"/>
    <col min="8462" max="8462" width="5.77734375" customWidth="1"/>
    <col min="8463" max="8463" width="3.109375" customWidth="1"/>
    <col min="8464" max="8464" width="1.33203125" customWidth="1"/>
    <col min="8465" max="8465" width="5.21875" customWidth="1"/>
    <col min="8466" max="8466" width="3.109375" customWidth="1"/>
    <col min="8467" max="8467" width="1.33203125" customWidth="1"/>
    <col min="8468" max="8468" width="5.77734375" customWidth="1"/>
    <col min="8469" max="8469" width="3.109375" customWidth="1"/>
    <col min="8470" max="8470" width="1.44140625" customWidth="1"/>
    <col min="8471" max="8471" width="5.44140625" customWidth="1"/>
    <col min="8472" max="8472" width="3.109375" customWidth="1"/>
    <col min="8473" max="8473" width="1.33203125" customWidth="1"/>
    <col min="8474" max="8474" width="5.77734375" customWidth="1"/>
    <col min="8475" max="8475" width="3.109375" customWidth="1"/>
    <col min="8476" max="8476" width="1.33203125" customWidth="1"/>
    <col min="8477" max="8477" width="5.44140625" customWidth="1"/>
    <col min="8478" max="8478" width="3.109375" customWidth="1"/>
    <col min="8479" max="8479" width="1.33203125" customWidth="1"/>
    <col min="8480" max="8480" width="5.44140625" customWidth="1"/>
    <col min="8481" max="8481" width="3.109375" customWidth="1"/>
    <col min="8482" max="8482" width="1.33203125" customWidth="1"/>
    <col min="8483" max="8483" width="6.77734375" customWidth="1"/>
    <col min="8484" max="8484" width="6.33203125" customWidth="1"/>
    <col min="8485" max="8485" width="7.33203125" customWidth="1"/>
    <col min="8486" max="8486" width="6.5546875" customWidth="1"/>
    <col min="8487" max="8487" width="5.5546875" customWidth="1"/>
    <col min="8488" max="8488" width="6.109375" customWidth="1"/>
    <col min="8489" max="8489" width="2.77734375" customWidth="1"/>
    <col min="8490" max="8490" width="5.5546875" customWidth="1"/>
    <col min="8491" max="8491" width="3.77734375" customWidth="1"/>
    <col min="8705" max="8705" width="4.21875" customWidth="1"/>
    <col min="8706" max="8706" width="18.5546875" customWidth="1"/>
    <col min="8707" max="8707" width="6.44140625" customWidth="1"/>
    <col min="8708" max="8708" width="23" customWidth="1"/>
    <col min="8709" max="8709" width="5.77734375" customWidth="1"/>
    <col min="8710" max="8710" width="3" customWidth="1"/>
    <col min="8711" max="8711" width="1.33203125" customWidth="1"/>
    <col min="8712" max="8712" width="5.77734375" customWidth="1"/>
    <col min="8713" max="8713" width="3.21875" customWidth="1"/>
    <col min="8714" max="8714" width="1.33203125" customWidth="1"/>
    <col min="8715" max="8715" width="5.77734375" customWidth="1"/>
    <col min="8716" max="8716" width="3.109375" customWidth="1"/>
    <col min="8717" max="8717" width="1.33203125" customWidth="1"/>
    <col min="8718" max="8718" width="5.77734375" customWidth="1"/>
    <col min="8719" max="8719" width="3.109375" customWidth="1"/>
    <col min="8720" max="8720" width="1.33203125" customWidth="1"/>
    <col min="8721" max="8721" width="5.21875" customWidth="1"/>
    <col min="8722" max="8722" width="3.109375" customWidth="1"/>
    <col min="8723" max="8723" width="1.33203125" customWidth="1"/>
    <col min="8724" max="8724" width="5.77734375" customWidth="1"/>
    <col min="8725" max="8725" width="3.109375" customWidth="1"/>
    <col min="8726" max="8726" width="1.44140625" customWidth="1"/>
    <col min="8727" max="8727" width="5.44140625" customWidth="1"/>
    <col min="8728" max="8728" width="3.109375" customWidth="1"/>
    <col min="8729" max="8729" width="1.33203125" customWidth="1"/>
    <col min="8730" max="8730" width="5.77734375" customWidth="1"/>
    <col min="8731" max="8731" width="3.109375" customWidth="1"/>
    <col min="8732" max="8732" width="1.33203125" customWidth="1"/>
    <col min="8733" max="8733" width="5.44140625" customWidth="1"/>
    <col min="8734" max="8734" width="3.109375" customWidth="1"/>
    <col min="8735" max="8735" width="1.33203125" customWidth="1"/>
    <col min="8736" max="8736" width="5.44140625" customWidth="1"/>
    <col min="8737" max="8737" width="3.109375" customWidth="1"/>
    <col min="8738" max="8738" width="1.33203125" customWidth="1"/>
    <col min="8739" max="8739" width="6.77734375" customWidth="1"/>
    <col min="8740" max="8740" width="6.33203125" customWidth="1"/>
    <col min="8741" max="8741" width="7.33203125" customWidth="1"/>
    <col min="8742" max="8742" width="6.5546875" customWidth="1"/>
    <col min="8743" max="8743" width="5.5546875" customWidth="1"/>
    <col min="8744" max="8744" width="6.109375" customWidth="1"/>
    <col min="8745" max="8745" width="2.77734375" customWidth="1"/>
    <col min="8746" max="8746" width="5.5546875" customWidth="1"/>
    <col min="8747" max="8747" width="3.77734375" customWidth="1"/>
    <col min="8961" max="8961" width="4.21875" customWidth="1"/>
    <col min="8962" max="8962" width="18.5546875" customWidth="1"/>
    <col min="8963" max="8963" width="6.44140625" customWidth="1"/>
    <col min="8964" max="8964" width="23" customWidth="1"/>
    <col min="8965" max="8965" width="5.77734375" customWidth="1"/>
    <col min="8966" max="8966" width="3" customWidth="1"/>
    <col min="8967" max="8967" width="1.33203125" customWidth="1"/>
    <col min="8968" max="8968" width="5.77734375" customWidth="1"/>
    <col min="8969" max="8969" width="3.21875" customWidth="1"/>
    <col min="8970" max="8970" width="1.33203125" customWidth="1"/>
    <col min="8971" max="8971" width="5.77734375" customWidth="1"/>
    <col min="8972" max="8972" width="3.109375" customWidth="1"/>
    <col min="8973" max="8973" width="1.33203125" customWidth="1"/>
    <col min="8974" max="8974" width="5.77734375" customWidth="1"/>
    <col min="8975" max="8975" width="3.109375" customWidth="1"/>
    <col min="8976" max="8976" width="1.33203125" customWidth="1"/>
    <col min="8977" max="8977" width="5.21875" customWidth="1"/>
    <col min="8978" max="8978" width="3.109375" customWidth="1"/>
    <col min="8979" max="8979" width="1.33203125" customWidth="1"/>
    <col min="8980" max="8980" width="5.77734375" customWidth="1"/>
    <col min="8981" max="8981" width="3.109375" customWidth="1"/>
    <col min="8982" max="8982" width="1.44140625" customWidth="1"/>
    <col min="8983" max="8983" width="5.44140625" customWidth="1"/>
    <col min="8984" max="8984" width="3.109375" customWidth="1"/>
    <col min="8985" max="8985" width="1.33203125" customWidth="1"/>
    <col min="8986" max="8986" width="5.77734375" customWidth="1"/>
    <col min="8987" max="8987" width="3.109375" customWidth="1"/>
    <col min="8988" max="8988" width="1.33203125" customWidth="1"/>
    <col min="8989" max="8989" width="5.44140625" customWidth="1"/>
    <col min="8990" max="8990" width="3.109375" customWidth="1"/>
    <col min="8991" max="8991" width="1.33203125" customWidth="1"/>
    <col min="8992" max="8992" width="5.44140625" customWidth="1"/>
    <col min="8993" max="8993" width="3.109375" customWidth="1"/>
    <col min="8994" max="8994" width="1.33203125" customWidth="1"/>
    <col min="8995" max="8995" width="6.77734375" customWidth="1"/>
    <col min="8996" max="8996" width="6.33203125" customWidth="1"/>
    <col min="8997" max="8997" width="7.33203125" customWidth="1"/>
    <col min="8998" max="8998" width="6.5546875" customWidth="1"/>
    <col min="8999" max="8999" width="5.5546875" customWidth="1"/>
    <col min="9000" max="9000" width="6.109375" customWidth="1"/>
    <col min="9001" max="9001" width="2.77734375" customWidth="1"/>
    <col min="9002" max="9002" width="5.5546875" customWidth="1"/>
    <col min="9003" max="9003" width="3.77734375" customWidth="1"/>
    <col min="9217" max="9217" width="4.21875" customWidth="1"/>
    <col min="9218" max="9218" width="18.5546875" customWidth="1"/>
    <col min="9219" max="9219" width="6.44140625" customWidth="1"/>
    <col min="9220" max="9220" width="23" customWidth="1"/>
    <col min="9221" max="9221" width="5.77734375" customWidth="1"/>
    <col min="9222" max="9222" width="3" customWidth="1"/>
    <col min="9223" max="9223" width="1.33203125" customWidth="1"/>
    <col min="9224" max="9224" width="5.77734375" customWidth="1"/>
    <col min="9225" max="9225" width="3.21875" customWidth="1"/>
    <col min="9226" max="9226" width="1.33203125" customWidth="1"/>
    <col min="9227" max="9227" width="5.77734375" customWidth="1"/>
    <col min="9228" max="9228" width="3.109375" customWidth="1"/>
    <col min="9229" max="9229" width="1.33203125" customWidth="1"/>
    <col min="9230" max="9230" width="5.77734375" customWidth="1"/>
    <col min="9231" max="9231" width="3.109375" customWidth="1"/>
    <col min="9232" max="9232" width="1.33203125" customWidth="1"/>
    <col min="9233" max="9233" width="5.21875" customWidth="1"/>
    <col min="9234" max="9234" width="3.109375" customWidth="1"/>
    <col min="9235" max="9235" width="1.33203125" customWidth="1"/>
    <col min="9236" max="9236" width="5.77734375" customWidth="1"/>
    <col min="9237" max="9237" width="3.109375" customWidth="1"/>
    <col min="9238" max="9238" width="1.44140625" customWidth="1"/>
    <col min="9239" max="9239" width="5.44140625" customWidth="1"/>
    <col min="9240" max="9240" width="3.109375" customWidth="1"/>
    <col min="9241" max="9241" width="1.33203125" customWidth="1"/>
    <col min="9242" max="9242" width="5.77734375" customWidth="1"/>
    <col min="9243" max="9243" width="3.109375" customWidth="1"/>
    <col min="9244" max="9244" width="1.33203125" customWidth="1"/>
    <col min="9245" max="9245" width="5.44140625" customWidth="1"/>
    <col min="9246" max="9246" width="3.109375" customWidth="1"/>
    <col min="9247" max="9247" width="1.33203125" customWidth="1"/>
    <col min="9248" max="9248" width="5.44140625" customWidth="1"/>
    <col min="9249" max="9249" width="3.109375" customWidth="1"/>
    <col min="9250" max="9250" width="1.33203125" customWidth="1"/>
    <col min="9251" max="9251" width="6.77734375" customWidth="1"/>
    <col min="9252" max="9252" width="6.33203125" customWidth="1"/>
    <col min="9253" max="9253" width="7.33203125" customWidth="1"/>
    <col min="9254" max="9254" width="6.5546875" customWidth="1"/>
    <col min="9255" max="9255" width="5.5546875" customWidth="1"/>
    <col min="9256" max="9256" width="6.109375" customWidth="1"/>
    <col min="9257" max="9257" width="2.77734375" customWidth="1"/>
    <col min="9258" max="9258" width="5.5546875" customWidth="1"/>
    <col min="9259" max="9259" width="3.77734375" customWidth="1"/>
    <col min="9473" max="9473" width="4.21875" customWidth="1"/>
    <col min="9474" max="9474" width="18.5546875" customWidth="1"/>
    <col min="9475" max="9475" width="6.44140625" customWidth="1"/>
    <col min="9476" max="9476" width="23" customWidth="1"/>
    <col min="9477" max="9477" width="5.77734375" customWidth="1"/>
    <col min="9478" max="9478" width="3" customWidth="1"/>
    <col min="9479" max="9479" width="1.33203125" customWidth="1"/>
    <col min="9480" max="9480" width="5.77734375" customWidth="1"/>
    <col min="9481" max="9481" width="3.21875" customWidth="1"/>
    <col min="9482" max="9482" width="1.33203125" customWidth="1"/>
    <col min="9483" max="9483" width="5.77734375" customWidth="1"/>
    <col min="9484" max="9484" width="3.109375" customWidth="1"/>
    <col min="9485" max="9485" width="1.33203125" customWidth="1"/>
    <col min="9486" max="9486" width="5.77734375" customWidth="1"/>
    <col min="9487" max="9487" width="3.109375" customWidth="1"/>
    <col min="9488" max="9488" width="1.33203125" customWidth="1"/>
    <col min="9489" max="9489" width="5.21875" customWidth="1"/>
    <col min="9490" max="9490" width="3.109375" customWidth="1"/>
    <col min="9491" max="9491" width="1.33203125" customWidth="1"/>
    <col min="9492" max="9492" width="5.77734375" customWidth="1"/>
    <col min="9493" max="9493" width="3.109375" customWidth="1"/>
    <col min="9494" max="9494" width="1.44140625" customWidth="1"/>
    <col min="9495" max="9495" width="5.44140625" customWidth="1"/>
    <col min="9496" max="9496" width="3.109375" customWidth="1"/>
    <col min="9497" max="9497" width="1.33203125" customWidth="1"/>
    <col min="9498" max="9498" width="5.77734375" customWidth="1"/>
    <col min="9499" max="9499" width="3.109375" customWidth="1"/>
    <col min="9500" max="9500" width="1.33203125" customWidth="1"/>
    <col min="9501" max="9501" width="5.44140625" customWidth="1"/>
    <col min="9502" max="9502" width="3.109375" customWidth="1"/>
    <col min="9503" max="9503" width="1.33203125" customWidth="1"/>
    <col min="9504" max="9504" width="5.44140625" customWidth="1"/>
    <col min="9505" max="9505" width="3.109375" customWidth="1"/>
    <col min="9506" max="9506" width="1.33203125" customWidth="1"/>
    <col min="9507" max="9507" width="6.77734375" customWidth="1"/>
    <col min="9508" max="9508" width="6.33203125" customWidth="1"/>
    <col min="9509" max="9509" width="7.33203125" customWidth="1"/>
    <col min="9510" max="9510" width="6.5546875" customWidth="1"/>
    <col min="9511" max="9511" width="5.5546875" customWidth="1"/>
    <col min="9512" max="9512" width="6.109375" customWidth="1"/>
    <col min="9513" max="9513" width="2.77734375" customWidth="1"/>
    <col min="9514" max="9514" width="5.5546875" customWidth="1"/>
    <col min="9515" max="9515" width="3.77734375" customWidth="1"/>
    <col min="9729" max="9729" width="4.21875" customWidth="1"/>
    <col min="9730" max="9730" width="18.5546875" customWidth="1"/>
    <col min="9731" max="9731" width="6.44140625" customWidth="1"/>
    <col min="9732" max="9732" width="23" customWidth="1"/>
    <col min="9733" max="9733" width="5.77734375" customWidth="1"/>
    <col min="9734" max="9734" width="3" customWidth="1"/>
    <col min="9735" max="9735" width="1.33203125" customWidth="1"/>
    <col min="9736" max="9736" width="5.77734375" customWidth="1"/>
    <col min="9737" max="9737" width="3.21875" customWidth="1"/>
    <col min="9738" max="9738" width="1.33203125" customWidth="1"/>
    <col min="9739" max="9739" width="5.77734375" customWidth="1"/>
    <col min="9740" max="9740" width="3.109375" customWidth="1"/>
    <col min="9741" max="9741" width="1.33203125" customWidth="1"/>
    <col min="9742" max="9742" width="5.77734375" customWidth="1"/>
    <col min="9743" max="9743" width="3.109375" customWidth="1"/>
    <col min="9744" max="9744" width="1.33203125" customWidth="1"/>
    <col min="9745" max="9745" width="5.21875" customWidth="1"/>
    <col min="9746" max="9746" width="3.109375" customWidth="1"/>
    <col min="9747" max="9747" width="1.33203125" customWidth="1"/>
    <col min="9748" max="9748" width="5.77734375" customWidth="1"/>
    <col min="9749" max="9749" width="3.109375" customWidth="1"/>
    <col min="9750" max="9750" width="1.44140625" customWidth="1"/>
    <col min="9751" max="9751" width="5.44140625" customWidth="1"/>
    <col min="9752" max="9752" width="3.109375" customWidth="1"/>
    <col min="9753" max="9753" width="1.33203125" customWidth="1"/>
    <col min="9754" max="9754" width="5.77734375" customWidth="1"/>
    <col min="9755" max="9755" width="3.109375" customWidth="1"/>
    <col min="9756" max="9756" width="1.33203125" customWidth="1"/>
    <col min="9757" max="9757" width="5.44140625" customWidth="1"/>
    <col min="9758" max="9758" width="3.109375" customWidth="1"/>
    <col min="9759" max="9759" width="1.33203125" customWidth="1"/>
    <col min="9760" max="9760" width="5.44140625" customWidth="1"/>
    <col min="9761" max="9761" width="3.109375" customWidth="1"/>
    <col min="9762" max="9762" width="1.33203125" customWidth="1"/>
    <col min="9763" max="9763" width="6.77734375" customWidth="1"/>
    <col min="9764" max="9764" width="6.33203125" customWidth="1"/>
    <col min="9765" max="9765" width="7.33203125" customWidth="1"/>
    <col min="9766" max="9766" width="6.5546875" customWidth="1"/>
    <col min="9767" max="9767" width="5.5546875" customWidth="1"/>
    <col min="9768" max="9768" width="6.109375" customWidth="1"/>
    <col min="9769" max="9769" width="2.77734375" customWidth="1"/>
    <col min="9770" max="9770" width="5.5546875" customWidth="1"/>
    <col min="9771" max="9771" width="3.77734375" customWidth="1"/>
    <col min="9985" max="9985" width="4.21875" customWidth="1"/>
    <col min="9986" max="9986" width="18.5546875" customWidth="1"/>
    <col min="9987" max="9987" width="6.44140625" customWidth="1"/>
    <col min="9988" max="9988" width="23" customWidth="1"/>
    <col min="9989" max="9989" width="5.77734375" customWidth="1"/>
    <col min="9990" max="9990" width="3" customWidth="1"/>
    <col min="9991" max="9991" width="1.33203125" customWidth="1"/>
    <col min="9992" max="9992" width="5.77734375" customWidth="1"/>
    <col min="9993" max="9993" width="3.21875" customWidth="1"/>
    <col min="9994" max="9994" width="1.33203125" customWidth="1"/>
    <col min="9995" max="9995" width="5.77734375" customWidth="1"/>
    <col min="9996" max="9996" width="3.109375" customWidth="1"/>
    <col min="9997" max="9997" width="1.33203125" customWidth="1"/>
    <col min="9998" max="9998" width="5.77734375" customWidth="1"/>
    <col min="9999" max="9999" width="3.109375" customWidth="1"/>
    <col min="10000" max="10000" width="1.33203125" customWidth="1"/>
    <col min="10001" max="10001" width="5.21875" customWidth="1"/>
    <col min="10002" max="10002" width="3.109375" customWidth="1"/>
    <col min="10003" max="10003" width="1.33203125" customWidth="1"/>
    <col min="10004" max="10004" width="5.77734375" customWidth="1"/>
    <col min="10005" max="10005" width="3.109375" customWidth="1"/>
    <col min="10006" max="10006" width="1.44140625" customWidth="1"/>
    <col min="10007" max="10007" width="5.44140625" customWidth="1"/>
    <col min="10008" max="10008" width="3.109375" customWidth="1"/>
    <col min="10009" max="10009" width="1.33203125" customWidth="1"/>
    <col min="10010" max="10010" width="5.77734375" customWidth="1"/>
    <col min="10011" max="10011" width="3.109375" customWidth="1"/>
    <col min="10012" max="10012" width="1.33203125" customWidth="1"/>
    <col min="10013" max="10013" width="5.44140625" customWidth="1"/>
    <col min="10014" max="10014" width="3.109375" customWidth="1"/>
    <col min="10015" max="10015" width="1.33203125" customWidth="1"/>
    <col min="10016" max="10016" width="5.44140625" customWidth="1"/>
    <col min="10017" max="10017" width="3.109375" customWidth="1"/>
    <col min="10018" max="10018" width="1.33203125" customWidth="1"/>
    <col min="10019" max="10019" width="6.77734375" customWidth="1"/>
    <col min="10020" max="10020" width="6.33203125" customWidth="1"/>
    <col min="10021" max="10021" width="7.33203125" customWidth="1"/>
    <col min="10022" max="10022" width="6.5546875" customWidth="1"/>
    <col min="10023" max="10023" width="5.5546875" customWidth="1"/>
    <col min="10024" max="10024" width="6.109375" customWidth="1"/>
    <col min="10025" max="10025" width="2.77734375" customWidth="1"/>
    <col min="10026" max="10026" width="5.5546875" customWidth="1"/>
    <col min="10027" max="10027" width="3.77734375" customWidth="1"/>
    <col min="10241" max="10241" width="4.21875" customWidth="1"/>
    <col min="10242" max="10242" width="18.5546875" customWidth="1"/>
    <col min="10243" max="10243" width="6.44140625" customWidth="1"/>
    <col min="10244" max="10244" width="23" customWidth="1"/>
    <col min="10245" max="10245" width="5.77734375" customWidth="1"/>
    <col min="10246" max="10246" width="3" customWidth="1"/>
    <col min="10247" max="10247" width="1.33203125" customWidth="1"/>
    <col min="10248" max="10248" width="5.77734375" customWidth="1"/>
    <col min="10249" max="10249" width="3.21875" customWidth="1"/>
    <col min="10250" max="10250" width="1.33203125" customWidth="1"/>
    <col min="10251" max="10251" width="5.77734375" customWidth="1"/>
    <col min="10252" max="10252" width="3.109375" customWidth="1"/>
    <col min="10253" max="10253" width="1.33203125" customWidth="1"/>
    <col min="10254" max="10254" width="5.77734375" customWidth="1"/>
    <col min="10255" max="10255" width="3.109375" customWidth="1"/>
    <col min="10256" max="10256" width="1.33203125" customWidth="1"/>
    <col min="10257" max="10257" width="5.21875" customWidth="1"/>
    <col min="10258" max="10258" width="3.109375" customWidth="1"/>
    <col min="10259" max="10259" width="1.33203125" customWidth="1"/>
    <col min="10260" max="10260" width="5.77734375" customWidth="1"/>
    <col min="10261" max="10261" width="3.109375" customWidth="1"/>
    <col min="10262" max="10262" width="1.44140625" customWidth="1"/>
    <col min="10263" max="10263" width="5.44140625" customWidth="1"/>
    <col min="10264" max="10264" width="3.109375" customWidth="1"/>
    <col min="10265" max="10265" width="1.33203125" customWidth="1"/>
    <col min="10266" max="10266" width="5.77734375" customWidth="1"/>
    <col min="10267" max="10267" width="3.109375" customWidth="1"/>
    <col min="10268" max="10268" width="1.33203125" customWidth="1"/>
    <col min="10269" max="10269" width="5.44140625" customWidth="1"/>
    <col min="10270" max="10270" width="3.109375" customWidth="1"/>
    <col min="10271" max="10271" width="1.33203125" customWidth="1"/>
    <col min="10272" max="10272" width="5.44140625" customWidth="1"/>
    <col min="10273" max="10273" width="3.109375" customWidth="1"/>
    <col min="10274" max="10274" width="1.33203125" customWidth="1"/>
    <col min="10275" max="10275" width="6.77734375" customWidth="1"/>
    <col min="10276" max="10276" width="6.33203125" customWidth="1"/>
    <col min="10277" max="10277" width="7.33203125" customWidth="1"/>
    <col min="10278" max="10278" width="6.5546875" customWidth="1"/>
    <col min="10279" max="10279" width="5.5546875" customWidth="1"/>
    <col min="10280" max="10280" width="6.109375" customWidth="1"/>
    <col min="10281" max="10281" width="2.77734375" customWidth="1"/>
    <col min="10282" max="10282" width="5.5546875" customWidth="1"/>
    <col min="10283" max="10283" width="3.77734375" customWidth="1"/>
    <col min="10497" max="10497" width="4.21875" customWidth="1"/>
    <col min="10498" max="10498" width="18.5546875" customWidth="1"/>
    <col min="10499" max="10499" width="6.44140625" customWidth="1"/>
    <col min="10500" max="10500" width="23" customWidth="1"/>
    <col min="10501" max="10501" width="5.77734375" customWidth="1"/>
    <col min="10502" max="10502" width="3" customWidth="1"/>
    <col min="10503" max="10503" width="1.33203125" customWidth="1"/>
    <col min="10504" max="10504" width="5.77734375" customWidth="1"/>
    <col min="10505" max="10505" width="3.21875" customWidth="1"/>
    <col min="10506" max="10506" width="1.33203125" customWidth="1"/>
    <col min="10507" max="10507" width="5.77734375" customWidth="1"/>
    <col min="10508" max="10508" width="3.109375" customWidth="1"/>
    <col min="10509" max="10509" width="1.33203125" customWidth="1"/>
    <col min="10510" max="10510" width="5.77734375" customWidth="1"/>
    <col min="10511" max="10511" width="3.109375" customWidth="1"/>
    <col min="10512" max="10512" width="1.33203125" customWidth="1"/>
    <col min="10513" max="10513" width="5.21875" customWidth="1"/>
    <col min="10514" max="10514" width="3.109375" customWidth="1"/>
    <col min="10515" max="10515" width="1.33203125" customWidth="1"/>
    <col min="10516" max="10516" width="5.77734375" customWidth="1"/>
    <col min="10517" max="10517" width="3.109375" customWidth="1"/>
    <col min="10518" max="10518" width="1.44140625" customWidth="1"/>
    <col min="10519" max="10519" width="5.44140625" customWidth="1"/>
    <col min="10520" max="10520" width="3.109375" customWidth="1"/>
    <col min="10521" max="10521" width="1.33203125" customWidth="1"/>
    <col min="10522" max="10522" width="5.77734375" customWidth="1"/>
    <col min="10523" max="10523" width="3.109375" customWidth="1"/>
    <col min="10524" max="10524" width="1.33203125" customWidth="1"/>
    <col min="10525" max="10525" width="5.44140625" customWidth="1"/>
    <col min="10526" max="10526" width="3.109375" customWidth="1"/>
    <col min="10527" max="10527" width="1.33203125" customWidth="1"/>
    <col min="10528" max="10528" width="5.44140625" customWidth="1"/>
    <col min="10529" max="10529" width="3.109375" customWidth="1"/>
    <col min="10530" max="10530" width="1.33203125" customWidth="1"/>
    <col min="10531" max="10531" width="6.77734375" customWidth="1"/>
    <col min="10532" max="10532" width="6.33203125" customWidth="1"/>
    <col min="10533" max="10533" width="7.33203125" customWidth="1"/>
    <col min="10534" max="10534" width="6.5546875" customWidth="1"/>
    <col min="10535" max="10535" width="5.5546875" customWidth="1"/>
    <col min="10536" max="10536" width="6.109375" customWidth="1"/>
    <col min="10537" max="10537" width="2.77734375" customWidth="1"/>
    <col min="10538" max="10538" width="5.5546875" customWidth="1"/>
    <col min="10539" max="10539" width="3.77734375" customWidth="1"/>
    <col min="10753" max="10753" width="4.21875" customWidth="1"/>
    <col min="10754" max="10754" width="18.5546875" customWidth="1"/>
    <col min="10755" max="10755" width="6.44140625" customWidth="1"/>
    <col min="10756" max="10756" width="23" customWidth="1"/>
    <col min="10757" max="10757" width="5.77734375" customWidth="1"/>
    <col min="10758" max="10758" width="3" customWidth="1"/>
    <col min="10759" max="10759" width="1.33203125" customWidth="1"/>
    <col min="10760" max="10760" width="5.77734375" customWidth="1"/>
    <col min="10761" max="10761" width="3.21875" customWidth="1"/>
    <col min="10762" max="10762" width="1.33203125" customWidth="1"/>
    <col min="10763" max="10763" width="5.77734375" customWidth="1"/>
    <col min="10764" max="10764" width="3.109375" customWidth="1"/>
    <col min="10765" max="10765" width="1.33203125" customWidth="1"/>
    <col min="10766" max="10766" width="5.77734375" customWidth="1"/>
    <col min="10767" max="10767" width="3.109375" customWidth="1"/>
    <col min="10768" max="10768" width="1.33203125" customWidth="1"/>
    <col min="10769" max="10769" width="5.21875" customWidth="1"/>
    <col min="10770" max="10770" width="3.109375" customWidth="1"/>
    <col min="10771" max="10771" width="1.33203125" customWidth="1"/>
    <col min="10772" max="10772" width="5.77734375" customWidth="1"/>
    <col min="10773" max="10773" width="3.109375" customWidth="1"/>
    <col min="10774" max="10774" width="1.44140625" customWidth="1"/>
    <col min="10775" max="10775" width="5.44140625" customWidth="1"/>
    <col min="10776" max="10776" width="3.109375" customWidth="1"/>
    <col min="10777" max="10777" width="1.33203125" customWidth="1"/>
    <col min="10778" max="10778" width="5.77734375" customWidth="1"/>
    <col min="10779" max="10779" width="3.109375" customWidth="1"/>
    <col min="10780" max="10780" width="1.33203125" customWidth="1"/>
    <col min="10781" max="10781" width="5.44140625" customWidth="1"/>
    <col min="10782" max="10782" width="3.109375" customWidth="1"/>
    <col min="10783" max="10783" width="1.33203125" customWidth="1"/>
    <col min="10784" max="10784" width="5.44140625" customWidth="1"/>
    <col min="10785" max="10785" width="3.109375" customWidth="1"/>
    <col min="10786" max="10786" width="1.33203125" customWidth="1"/>
    <col min="10787" max="10787" width="6.77734375" customWidth="1"/>
    <col min="10788" max="10788" width="6.33203125" customWidth="1"/>
    <col min="10789" max="10789" width="7.33203125" customWidth="1"/>
    <col min="10790" max="10790" width="6.5546875" customWidth="1"/>
    <col min="10791" max="10791" width="5.5546875" customWidth="1"/>
    <col min="10792" max="10792" width="6.109375" customWidth="1"/>
    <col min="10793" max="10793" width="2.77734375" customWidth="1"/>
    <col min="10794" max="10794" width="5.5546875" customWidth="1"/>
    <col min="10795" max="10795" width="3.77734375" customWidth="1"/>
    <col min="11009" max="11009" width="4.21875" customWidth="1"/>
    <col min="11010" max="11010" width="18.5546875" customWidth="1"/>
    <col min="11011" max="11011" width="6.44140625" customWidth="1"/>
    <col min="11012" max="11012" width="23" customWidth="1"/>
    <col min="11013" max="11013" width="5.77734375" customWidth="1"/>
    <col min="11014" max="11014" width="3" customWidth="1"/>
    <col min="11015" max="11015" width="1.33203125" customWidth="1"/>
    <col min="11016" max="11016" width="5.77734375" customWidth="1"/>
    <col min="11017" max="11017" width="3.21875" customWidth="1"/>
    <col min="11018" max="11018" width="1.33203125" customWidth="1"/>
    <col min="11019" max="11019" width="5.77734375" customWidth="1"/>
    <col min="11020" max="11020" width="3.109375" customWidth="1"/>
    <col min="11021" max="11021" width="1.33203125" customWidth="1"/>
    <col min="11022" max="11022" width="5.77734375" customWidth="1"/>
    <col min="11023" max="11023" width="3.109375" customWidth="1"/>
    <col min="11024" max="11024" width="1.33203125" customWidth="1"/>
    <col min="11025" max="11025" width="5.21875" customWidth="1"/>
    <col min="11026" max="11026" width="3.109375" customWidth="1"/>
    <col min="11027" max="11027" width="1.33203125" customWidth="1"/>
    <col min="11028" max="11028" width="5.77734375" customWidth="1"/>
    <col min="11029" max="11029" width="3.109375" customWidth="1"/>
    <col min="11030" max="11030" width="1.44140625" customWidth="1"/>
    <col min="11031" max="11031" width="5.44140625" customWidth="1"/>
    <col min="11032" max="11032" width="3.109375" customWidth="1"/>
    <col min="11033" max="11033" width="1.33203125" customWidth="1"/>
    <col min="11034" max="11034" width="5.77734375" customWidth="1"/>
    <col min="11035" max="11035" width="3.109375" customWidth="1"/>
    <col min="11036" max="11036" width="1.33203125" customWidth="1"/>
    <col min="11037" max="11037" width="5.44140625" customWidth="1"/>
    <col min="11038" max="11038" width="3.109375" customWidth="1"/>
    <col min="11039" max="11039" width="1.33203125" customWidth="1"/>
    <col min="11040" max="11040" width="5.44140625" customWidth="1"/>
    <col min="11041" max="11041" width="3.109375" customWidth="1"/>
    <col min="11042" max="11042" width="1.33203125" customWidth="1"/>
    <col min="11043" max="11043" width="6.77734375" customWidth="1"/>
    <col min="11044" max="11044" width="6.33203125" customWidth="1"/>
    <col min="11045" max="11045" width="7.33203125" customWidth="1"/>
    <col min="11046" max="11046" width="6.5546875" customWidth="1"/>
    <col min="11047" max="11047" width="5.5546875" customWidth="1"/>
    <col min="11048" max="11048" width="6.109375" customWidth="1"/>
    <col min="11049" max="11049" width="2.77734375" customWidth="1"/>
    <col min="11050" max="11050" width="5.5546875" customWidth="1"/>
    <col min="11051" max="11051" width="3.77734375" customWidth="1"/>
    <col min="11265" max="11265" width="4.21875" customWidth="1"/>
    <col min="11266" max="11266" width="18.5546875" customWidth="1"/>
    <col min="11267" max="11267" width="6.44140625" customWidth="1"/>
    <col min="11268" max="11268" width="23" customWidth="1"/>
    <col min="11269" max="11269" width="5.77734375" customWidth="1"/>
    <col min="11270" max="11270" width="3" customWidth="1"/>
    <col min="11271" max="11271" width="1.33203125" customWidth="1"/>
    <col min="11272" max="11272" width="5.77734375" customWidth="1"/>
    <col min="11273" max="11273" width="3.21875" customWidth="1"/>
    <col min="11274" max="11274" width="1.33203125" customWidth="1"/>
    <col min="11275" max="11275" width="5.77734375" customWidth="1"/>
    <col min="11276" max="11276" width="3.109375" customWidth="1"/>
    <col min="11277" max="11277" width="1.33203125" customWidth="1"/>
    <col min="11278" max="11278" width="5.77734375" customWidth="1"/>
    <col min="11279" max="11279" width="3.109375" customWidth="1"/>
    <col min="11280" max="11280" width="1.33203125" customWidth="1"/>
    <col min="11281" max="11281" width="5.21875" customWidth="1"/>
    <col min="11282" max="11282" width="3.109375" customWidth="1"/>
    <col min="11283" max="11283" width="1.33203125" customWidth="1"/>
    <col min="11284" max="11284" width="5.77734375" customWidth="1"/>
    <col min="11285" max="11285" width="3.109375" customWidth="1"/>
    <col min="11286" max="11286" width="1.44140625" customWidth="1"/>
    <col min="11287" max="11287" width="5.44140625" customWidth="1"/>
    <col min="11288" max="11288" width="3.109375" customWidth="1"/>
    <col min="11289" max="11289" width="1.33203125" customWidth="1"/>
    <col min="11290" max="11290" width="5.77734375" customWidth="1"/>
    <col min="11291" max="11291" width="3.109375" customWidth="1"/>
    <col min="11292" max="11292" width="1.33203125" customWidth="1"/>
    <col min="11293" max="11293" width="5.44140625" customWidth="1"/>
    <col min="11294" max="11294" width="3.109375" customWidth="1"/>
    <col min="11295" max="11295" width="1.33203125" customWidth="1"/>
    <col min="11296" max="11296" width="5.44140625" customWidth="1"/>
    <col min="11297" max="11297" width="3.109375" customWidth="1"/>
    <col min="11298" max="11298" width="1.33203125" customWidth="1"/>
    <col min="11299" max="11299" width="6.77734375" customWidth="1"/>
    <col min="11300" max="11300" width="6.33203125" customWidth="1"/>
    <col min="11301" max="11301" width="7.33203125" customWidth="1"/>
    <col min="11302" max="11302" width="6.5546875" customWidth="1"/>
    <col min="11303" max="11303" width="5.5546875" customWidth="1"/>
    <col min="11304" max="11304" width="6.109375" customWidth="1"/>
    <col min="11305" max="11305" width="2.77734375" customWidth="1"/>
    <col min="11306" max="11306" width="5.5546875" customWidth="1"/>
    <col min="11307" max="11307" width="3.77734375" customWidth="1"/>
    <col min="11521" max="11521" width="4.21875" customWidth="1"/>
    <col min="11522" max="11522" width="18.5546875" customWidth="1"/>
    <col min="11523" max="11523" width="6.44140625" customWidth="1"/>
    <col min="11524" max="11524" width="23" customWidth="1"/>
    <col min="11525" max="11525" width="5.77734375" customWidth="1"/>
    <col min="11526" max="11526" width="3" customWidth="1"/>
    <col min="11527" max="11527" width="1.33203125" customWidth="1"/>
    <col min="11528" max="11528" width="5.77734375" customWidth="1"/>
    <col min="11529" max="11529" width="3.21875" customWidth="1"/>
    <col min="11530" max="11530" width="1.33203125" customWidth="1"/>
    <col min="11531" max="11531" width="5.77734375" customWidth="1"/>
    <col min="11532" max="11532" width="3.109375" customWidth="1"/>
    <col min="11533" max="11533" width="1.33203125" customWidth="1"/>
    <col min="11534" max="11534" width="5.77734375" customWidth="1"/>
    <col min="11535" max="11535" width="3.109375" customWidth="1"/>
    <col min="11536" max="11536" width="1.33203125" customWidth="1"/>
    <col min="11537" max="11537" width="5.21875" customWidth="1"/>
    <col min="11538" max="11538" width="3.109375" customWidth="1"/>
    <col min="11539" max="11539" width="1.33203125" customWidth="1"/>
    <col min="11540" max="11540" width="5.77734375" customWidth="1"/>
    <col min="11541" max="11541" width="3.109375" customWidth="1"/>
    <col min="11542" max="11542" width="1.44140625" customWidth="1"/>
    <col min="11543" max="11543" width="5.44140625" customWidth="1"/>
    <col min="11544" max="11544" width="3.109375" customWidth="1"/>
    <col min="11545" max="11545" width="1.33203125" customWidth="1"/>
    <col min="11546" max="11546" width="5.77734375" customWidth="1"/>
    <col min="11547" max="11547" width="3.109375" customWidth="1"/>
    <col min="11548" max="11548" width="1.33203125" customWidth="1"/>
    <col min="11549" max="11549" width="5.44140625" customWidth="1"/>
    <col min="11550" max="11550" width="3.109375" customWidth="1"/>
    <col min="11551" max="11551" width="1.33203125" customWidth="1"/>
    <col min="11552" max="11552" width="5.44140625" customWidth="1"/>
    <col min="11553" max="11553" width="3.109375" customWidth="1"/>
    <col min="11554" max="11554" width="1.33203125" customWidth="1"/>
    <col min="11555" max="11555" width="6.77734375" customWidth="1"/>
    <col min="11556" max="11556" width="6.33203125" customWidth="1"/>
    <col min="11557" max="11557" width="7.33203125" customWidth="1"/>
    <col min="11558" max="11558" width="6.5546875" customWidth="1"/>
    <col min="11559" max="11559" width="5.5546875" customWidth="1"/>
    <col min="11560" max="11560" width="6.109375" customWidth="1"/>
    <col min="11561" max="11561" width="2.77734375" customWidth="1"/>
    <col min="11562" max="11562" width="5.5546875" customWidth="1"/>
    <col min="11563" max="11563" width="3.77734375" customWidth="1"/>
    <col min="11777" max="11777" width="4.21875" customWidth="1"/>
    <col min="11778" max="11778" width="18.5546875" customWidth="1"/>
    <col min="11779" max="11779" width="6.44140625" customWidth="1"/>
    <col min="11780" max="11780" width="23" customWidth="1"/>
    <col min="11781" max="11781" width="5.77734375" customWidth="1"/>
    <col min="11782" max="11782" width="3" customWidth="1"/>
    <col min="11783" max="11783" width="1.33203125" customWidth="1"/>
    <col min="11784" max="11784" width="5.77734375" customWidth="1"/>
    <col min="11785" max="11785" width="3.21875" customWidth="1"/>
    <col min="11786" max="11786" width="1.33203125" customWidth="1"/>
    <col min="11787" max="11787" width="5.77734375" customWidth="1"/>
    <col min="11788" max="11788" width="3.109375" customWidth="1"/>
    <col min="11789" max="11789" width="1.33203125" customWidth="1"/>
    <col min="11790" max="11790" width="5.77734375" customWidth="1"/>
    <col min="11791" max="11791" width="3.109375" customWidth="1"/>
    <col min="11792" max="11792" width="1.33203125" customWidth="1"/>
    <col min="11793" max="11793" width="5.21875" customWidth="1"/>
    <col min="11794" max="11794" width="3.109375" customWidth="1"/>
    <col min="11795" max="11795" width="1.33203125" customWidth="1"/>
    <col min="11796" max="11796" width="5.77734375" customWidth="1"/>
    <col min="11797" max="11797" width="3.109375" customWidth="1"/>
    <col min="11798" max="11798" width="1.44140625" customWidth="1"/>
    <col min="11799" max="11799" width="5.44140625" customWidth="1"/>
    <col min="11800" max="11800" width="3.109375" customWidth="1"/>
    <col min="11801" max="11801" width="1.33203125" customWidth="1"/>
    <col min="11802" max="11802" width="5.77734375" customWidth="1"/>
    <col min="11803" max="11803" width="3.109375" customWidth="1"/>
    <col min="11804" max="11804" width="1.33203125" customWidth="1"/>
    <col min="11805" max="11805" width="5.44140625" customWidth="1"/>
    <col min="11806" max="11806" width="3.109375" customWidth="1"/>
    <col min="11807" max="11807" width="1.33203125" customWidth="1"/>
    <col min="11808" max="11808" width="5.44140625" customWidth="1"/>
    <col min="11809" max="11809" width="3.109375" customWidth="1"/>
    <col min="11810" max="11810" width="1.33203125" customWidth="1"/>
    <col min="11811" max="11811" width="6.77734375" customWidth="1"/>
    <col min="11812" max="11812" width="6.33203125" customWidth="1"/>
    <col min="11813" max="11813" width="7.33203125" customWidth="1"/>
    <col min="11814" max="11814" width="6.5546875" customWidth="1"/>
    <col min="11815" max="11815" width="5.5546875" customWidth="1"/>
    <col min="11816" max="11816" width="6.109375" customWidth="1"/>
    <col min="11817" max="11817" width="2.77734375" customWidth="1"/>
    <col min="11818" max="11818" width="5.5546875" customWidth="1"/>
    <col min="11819" max="11819" width="3.77734375" customWidth="1"/>
    <col min="12033" max="12033" width="4.21875" customWidth="1"/>
    <col min="12034" max="12034" width="18.5546875" customWidth="1"/>
    <col min="12035" max="12035" width="6.44140625" customWidth="1"/>
    <col min="12036" max="12036" width="23" customWidth="1"/>
    <col min="12037" max="12037" width="5.77734375" customWidth="1"/>
    <col min="12038" max="12038" width="3" customWidth="1"/>
    <col min="12039" max="12039" width="1.33203125" customWidth="1"/>
    <col min="12040" max="12040" width="5.77734375" customWidth="1"/>
    <col min="12041" max="12041" width="3.21875" customWidth="1"/>
    <col min="12042" max="12042" width="1.33203125" customWidth="1"/>
    <col min="12043" max="12043" width="5.77734375" customWidth="1"/>
    <col min="12044" max="12044" width="3.109375" customWidth="1"/>
    <col min="12045" max="12045" width="1.33203125" customWidth="1"/>
    <col min="12046" max="12046" width="5.77734375" customWidth="1"/>
    <col min="12047" max="12047" width="3.109375" customWidth="1"/>
    <col min="12048" max="12048" width="1.33203125" customWidth="1"/>
    <col min="12049" max="12049" width="5.21875" customWidth="1"/>
    <col min="12050" max="12050" width="3.109375" customWidth="1"/>
    <col min="12051" max="12051" width="1.33203125" customWidth="1"/>
    <col min="12052" max="12052" width="5.77734375" customWidth="1"/>
    <col min="12053" max="12053" width="3.109375" customWidth="1"/>
    <col min="12054" max="12054" width="1.44140625" customWidth="1"/>
    <col min="12055" max="12055" width="5.44140625" customWidth="1"/>
    <col min="12056" max="12056" width="3.109375" customWidth="1"/>
    <col min="12057" max="12057" width="1.33203125" customWidth="1"/>
    <col min="12058" max="12058" width="5.77734375" customWidth="1"/>
    <col min="12059" max="12059" width="3.109375" customWidth="1"/>
    <col min="12060" max="12060" width="1.33203125" customWidth="1"/>
    <col min="12061" max="12061" width="5.44140625" customWidth="1"/>
    <col min="12062" max="12062" width="3.109375" customWidth="1"/>
    <col min="12063" max="12063" width="1.33203125" customWidth="1"/>
    <col min="12064" max="12064" width="5.44140625" customWidth="1"/>
    <col min="12065" max="12065" width="3.109375" customWidth="1"/>
    <col min="12066" max="12066" width="1.33203125" customWidth="1"/>
    <col min="12067" max="12067" width="6.77734375" customWidth="1"/>
    <col min="12068" max="12068" width="6.33203125" customWidth="1"/>
    <col min="12069" max="12069" width="7.33203125" customWidth="1"/>
    <col min="12070" max="12070" width="6.5546875" customWidth="1"/>
    <col min="12071" max="12071" width="5.5546875" customWidth="1"/>
    <col min="12072" max="12072" width="6.109375" customWidth="1"/>
    <col min="12073" max="12073" width="2.77734375" customWidth="1"/>
    <col min="12074" max="12074" width="5.5546875" customWidth="1"/>
    <col min="12075" max="12075" width="3.77734375" customWidth="1"/>
    <col min="12289" max="12289" width="4.21875" customWidth="1"/>
    <col min="12290" max="12290" width="18.5546875" customWidth="1"/>
    <col min="12291" max="12291" width="6.44140625" customWidth="1"/>
    <col min="12292" max="12292" width="23" customWidth="1"/>
    <col min="12293" max="12293" width="5.77734375" customWidth="1"/>
    <col min="12294" max="12294" width="3" customWidth="1"/>
    <col min="12295" max="12295" width="1.33203125" customWidth="1"/>
    <col min="12296" max="12296" width="5.77734375" customWidth="1"/>
    <col min="12297" max="12297" width="3.21875" customWidth="1"/>
    <col min="12298" max="12298" width="1.33203125" customWidth="1"/>
    <col min="12299" max="12299" width="5.77734375" customWidth="1"/>
    <col min="12300" max="12300" width="3.109375" customWidth="1"/>
    <col min="12301" max="12301" width="1.33203125" customWidth="1"/>
    <col min="12302" max="12302" width="5.77734375" customWidth="1"/>
    <col min="12303" max="12303" width="3.109375" customWidth="1"/>
    <col min="12304" max="12304" width="1.33203125" customWidth="1"/>
    <col min="12305" max="12305" width="5.21875" customWidth="1"/>
    <col min="12306" max="12306" width="3.109375" customWidth="1"/>
    <col min="12307" max="12307" width="1.33203125" customWidth="1"/>
    <col min="12308" max="12308" width="5.77734375" customWidth="1"/>
    <col min="12309" max="12309" width="3.109375" customWidth="1"/>
    <col min="12310" max="12310" width="1.44140625" customWidth="1"/>
    <col min="12311" max="12311" width="5.44140625" customWidth="1"/>
    <col min="12312" max="12312" width="3.109375" customWidth="1"/>
    <col min="12313" max="12313" width="1.33203125" customWidth="1"/>
    <col min="12314" max="12314" width="5.77734375" customWidth="1"/>
    <col min="12315" max="12315" width="3.109375" customWidth="1"/>
    <col min="12316" max="12316" width="1.33203125" customWidth="1"/>
    <col min="12317" max="12317" width="5.44140625" customWidth="1"/>
    <col min="12318" max="12318" width="3.109375" customWidth="1"/>
    <col min="12319" max="12319" width="1.33203125" customWidth="1"/>
    <col min="12320" max="12320" width="5.44140625" customWidth="1"/>
    <col min="12321" max="12321" width="3.109375" customWidth="1"/>
    <col min="12322" max="12322" width="1.33203125" customWidth="1"/>
    <col min="12323" max="12323" width="6.77734375" customWidth="1"/>
    <col min="12324" max="12324" width="6.33203125" customWidth="1"/>
    <col min="12325" max="12325" width="7.33203125" customWidth="1"/>
    <col min="12326" max="12326" width="6.5546875" customWidth="1"/>
    <col min="12327" max="12327" width="5.5546875" customWidth="1"/>
    <col min="12328" max="12328" width="6.109375" customWidth="1"/>
    <col min="12329" max="12329" width="2.77734375" customWidth="1"/>
    <col min="12330" max="12330" width="5.5546875" customWidth="1"/>
    <col min="12331" max="12331" width="3.77734375" customWidth="1"/>
    <col min="12545" max="12545" width="4.21875" customWidth="1"/>
    <col min="12546" max="12546" width="18.5546875" customWidth="1"/>
    <col min="12547" max="12547" width="6.44140625" customWidth="1"/>
    <col min="12548" max="12548" width="23" customWidth="1"/>
    <col min="12549" max="12549" width="5.77734375" customWidth="1"/>
    <col min="12550" max="12550" width="3" customWidth="1"/>
    <col min="12551" max="12551" width="1.33203125" customWidth="1"/>
    <col min="12552" max="12552" width="5.77734375" customWidth="1"/>
    <col min="12553" max="12553" width="3.21875" customWidth="1"/>
    <col min="12554" max="12554" width="1.33203125" customWidth="1"/>
    <col min="12555" max="12555" width="5.77734375" customWidth="1"/>
    <col min="12556" max="12556" width="3.109375" customWidth="1"/>
    <col min="12557" max="12557" width="1.33203125" customWidth="1"/>
    <col min="12558" max="12558" width="5.77734375" customWidth="1"/>
    <col min="12559" max="12559" width="3.109375" customWidth="1"/>
    <col min="12560" max="12560" width="1.33203125" customWidth="1"/>
    <col min="12561" max="12561" width="5.21875" customWidth="1"/>
    <col min="12562" max="12562" width="3.109375" customWidth="1"/>
    <col min="12563" max="12563" width="1.33203125" customWidth="1"/>
    <col min="12564" max="12564" width="5.77734375" customWidth="1"/>
    <col min="12565" max="12565" width="3.109375" customWidth="1"/>
    <col min="12566" max="12566" width="1.44140625" customWidth="1"/>
    <col min="12567" max="12567" width="5.44140625" customWidth="1"/>
    <col min="12568" max="12568" width="3.109375" customWidth="1"/>
    <col min="12569" max="12569" width="1.33203125" customWidth="1"/>
    <col min="12570" max="12570" width="5.77734375" customWidth="1"/>
    <col min="12571" max="12571" width="3.109375" customWidth="1"/>
    <col min="12572" max="12572" width="1.33203125" customWidth="1"/>
    <col min="12573" max="12573" width="5.44140625" customWidth="1"/>
    <col min="12574" max="12574" width="3.109375" customWidth="1"/>
    <col min="12575" max="12575" width="1.33203125" customWidth="1"/>
    <col min="12576" max="12576" width="5.44140625" customWidth="1"/>
    <col min="12577" max="12577" width="3.109375" customWidth="1"/>
    <col min="12578" max="12578" width="1.33203125" customWidth="1"/>
    <col min="12579" max="12579" width="6.77734375" customWidth="1"/>
    <col min="12580" max="12580" width="6.33203125" customWidth="1"/>
    <col min="12581" max="12581" width="7.33203125" customWidth="1"/>
    <col min="12582" max="12582" width="6.5546875" customWidth="1"/>
    <col min="12583" max="12583" width="5.5546875" customWidth="1"/>
    <col min="12584" max="12584" width="6.109375" customWidth="1"/>
    <col min="12585" max="12585" width="2.77734375" customWidth="1"/>
    <col min="12586" max="12586" width="5.5546875" customWidth="1"/>
    <col min="12587" max="12587" width="3.77734375" customWidth="1"/>
    <col min="12801" max="12801" width="4.21875" customWidth="1"/>
    <col min="12802" max="12802" width="18.5546875" customWidth="1"/>
    <col min="12803" max="12803" width="6.44140625" customWidth="1"/>
    <col min="12804" max="12804" width="23" customWidth="1"/>
    <col min="12805" max="12805" width="5.77734375" customWidth="1"/>
    <col min="12806" max="12806" width="3" customWidth="1"/>
    <col min="12807" max="12807" width="1.33203125" customWidth="1"/>
    <col min="12808" max="12808" width="5.77734375" customWidth="1"/>
    <col min="12809" max="12809" width="3.21875" customWidth="1"/>
    <col min="12810" max="12810" width="1.33203125" customWidth="1"/>
    <col min="12811" max="12811" width="5.77734375" customWidth="1"/>
    <col min="12812" max="12812" width="3.109375" customWidth="1"/>
    <col min="12813" max="12813" width="1.33203125" customWidth="1"/>
    <col min="12814" max="12814" width="5.77734375" customWidth="1"/>
    <col min="12815" max="12815" width="3.109375" customWidth="1"/>
    <col min="12816" max="12816" width="1.33203125" customWidth="1"/>
    <col min="12817" max="12817" width="5.21875" customWidth="1"/>
    <col min="12818" max="12818" width="3.109375" customWidth="1"/>
    <col min="12819" max="12819" width="1.33203125" customWidth="1"/>
    <col min="12820" max="12820" width="5.77734375" customWidth="1"/>
    <col min="12821" max="12821" width="3.109375" customWidth="1"/>
    <col min="12822" max="12822" width="1.44140625" customWidth="1"/>
    <col min="12823" max="12823" width="5.44140625" customWidth="1"/>
    <col min="12824" max="12824" width="3.109375" customWidth="1"/>
    <col min="12825" max="12825" width="1.33203125" customWidth="1"/>
    <col min="12826" max="12826" width="5.77734375" customWidth="1"/>
    <col min="12827" max="12827" width="3.109375" customWidth="1"/>
    <col min="12828" max="12828" width="1.33203125" customWidth="1"/>
    <col min="12829" max="12829" width="5.44140625" customWidth="1"/>
    <col min="12830" max="12830" width="3.109375" customWidth="1"/>
    <col min="12831" max="12831" width="1.33203125" customWidth="1"/>
    <col min="12832" max="12832" width="5.44140625" customWidth="1"/>
    <col min="12833" max="12833" width="3.109375" customWidth="1"/>
    <col min="12834" max="12834" width="1.33203125" customWidth="1"/>
    <col min="12835" max="12835" width="6.77734375" customWidth="1"/>
    <col min="12836" max="12836" width="6.33203125" customWidth="1"/>
    <col min="12837" max="12837" width="7.33203125" customWidth="1"/>
    <col min="12838" max="12838" width="6.5546875" customWidth="1"/>
    <col min="12839" max="12839" width="5.5546875" customWidth="1"/>
    <col min="12840" max="12840" width="6.109375" customWidth="1"/>
    <col min="12841" max="12841" width="2.77734375" customWidth="1"/>
    <col min="12842" max="12842" width="5.5546875" customWidth="1"/>
    <col min="12843" max="12843" width="3.77734375" customWidth="1"/>
    <col min="13057" max="13057" width="4.21875" customWidth="1"/>
    <col min="13058" max="13058" width="18.5546875" customWidth="1"/>
    <col min="13059" max="13059" width="6.44140625" customWidth="1"/>
    <col min="13060" max="13060" width="23" customWidth="1"/>
    <col min="13061" max="13061" width="5.77734375" customWidth="1"/>
    <col min="13062" max="13062" width="3" customWidth="1"/>
    <col min="13063" max="13063" width="1.33203125" customWidth="1"/>
    <col min="13064" max="13064" width="5.77734375" customWidth="1"/>
    <col min="13065" max="13065" width="3.21875" customWidth="1"/>
    <col min="13066" max="13066" width="1.33203125" customWidth="1"/>
    <col min="13067" max="13067" width="5.77734375" customWidth="1"/>
    <col min="13068" max="13068" width="3.109375" customWidth="1"/>
    <col min="13069" max="13069" width="1.33203125" customWidth="1"/>
    <col min="13070" max="13070" width="5.77734375" customWidth="1"/>
    <col min="13071" max="13071" width="3.109375" customWidth="1"/>
    <col min="13072" max="13072" width="1.33203125" customWidth="1"/>
    <col min="13073" max="13073" width="5.21875" customWidth="1"/>
    <col min="13074" max="13074" width="3.109375" customWidth="1"/>
    <col min="13075" max="13075" width="1.33203125" customWidth="1"/>
    <col min="13076" max="13076" width="5.77734375" customWidth="1"/>
    <col min="13077" max="13077" width="3.109375" customWidth="1"/>
    <col min="13078" max="13078" width="1.44140625" customWidth="1"/>
    <col min="13079" max="13079" width="5.44140625" customWidth="1"/>
    <col min="13080" max="13080" width="3.109375" customWidth="1"/>
    <col min="13081" max="13081" width="1.33203125" customWidth="1"/>
    <col min="13082" max="13082" width="5.77734375" customWidth="1"/>
    <col min="13083" max="13083" width="3.109375" customWidth="1"/>
    <col min="13084" max="13084" width="1.33203125" customWidth="1"/>
    <col min="13085" max="13085" width="5.44140625" customWidth="1"/>
    <col min="13086" max="13086" width="3.109375" customWidth="1"/>
    <col min="13087" max="13087" width="1.33203125" customWidth="1"/>
    <col min="13088" max="13088" width="5.44140625" customWidth="1"/>
    <col min="13089" max="13089" width="3.109375" customWidth="1"/>
    <col min="13090" max="13090" width="1.33203125" customWidth="1"/>
    <col min="13091" max="13091" width="6.77734375" customWidth="1"/>
    <col min="13092" max="13092" width="6.33203125" customWidth="1"/>
    <col min="13093" max="13093" width="7.33203125" customWidth="1"/>
    <col min="13094" max="13094" width="6.5546875" customWidth="1"/>
    <col min="13095" max="13095" width="5.5546875" customWidth="1"/>
    <col min="13096" max="13096" width="6.109375" customWidth="1"/>
    <col min="13097" max="13097" width="2.77734375" customWidth="1"/>
    <col min="13098" max="13098" width="5.5546875" customWidth="1"/>
    <col min="13099" max="13099" width="3.77734375" customWidth="1"/>
    <col min="13313" max="13313" width="4.21875" customWidth="1"/>
    <col min="13314" max="13314" width="18.5546875" customWidth="1"/>
    <col min="13315" max="13315" width="6.44140625" customWidth="1"/>
    <col min="13316" max="13316" width="23" customWidth="1"/>
    <col min="13317" max="13317" width="5.77734375" customWidth="1"/>
    <col min="13318" max="13318" width="3" customWidth="1"/>
    <col min="13319" max="13319" width="1.33203125" customWidth="1"/>
    <col min="13320" max="13320" width="5.77734375" customWidth="1"/>
    <col min="13321" max="13321" width="3.21875" customWidth="1"/>
    <col min="13322" max="13322" width="1.33203125" customWidth="1"/>
    <col min="13323" max="13323" width="5.77734375" customWidth="1"/>
    <col min="13324" max="13324" width="3.109375" customWidth="1"/>
    <col min="13325" max="13325" width="1.33203125" customWidth="1"/>
    <col min="13326" max="13326" width="5.77734375" customWidth="1"/>
    <col min="13327" max="13327" width="3.109375" customWidth="1"/>
    <col min="13328" max="13328" width="1.33203125" customWidth="1"/>
    <col min="13329" max="13329" width="5.21875" customWidth="1"/>
    <col min="13330" max="13330" width="3.109375" customWidth="1"/>
    <col min="13331" max="13331" width="1.33203125" customWidth="1"/>
    <col min="13332" max="13332" width="5.77734375" customWidth="1"/>
    <col min="13333" max="13333" width="3.109375" customWidth="1"/>
    <col min="13334" max="13334" width="1.44140625" customWidth="1"/>
    <col min="13335" max="13335" width="5.44140625" customWidth="1"/>
    <col min="13336" max="13336" width="3.109375" customWidth="1"/>
    <col min="13337" max="13337" width="1.33203125" customWidth="1"/>
    <col min="13338" max="13338" width="5.77734375" customWidth="1"/>
    <col min="13339" max="13339" width="3.109375" customWidth="1"/>
    <col min="13340" max="13340" width="1.33203125" customWidth="1"/>
    <col min="13341" max="13341" width="5.44140625" customWidth="1"/>
    <col min="13342" max="13342" width="3.109375" customWidth="1"/>
    <col min="13343" max="13343" width="1.33203125" customWidth="1"/>
    <col min="13344" max="13344" width="5.44140625" customWidth="1"/>
    <col min="13345" max="13345" width="3.109375" customWidth="1"/>
    <col min="13346" max="13346" width="1.33203125" customWidth="1"/>
    <col min="13347" max="13347" width="6.77734375" customWidth="1"/>
    <col min="13348" max="13348" width="6.33203125" customWidth="1"/>
    <col min="13349" max="13349" width="7.33203125" customWidth="1"/>
    <col min="13350" max="13350" width="6.5546875" customWidth="1"/>
    <col min="13351" max="13351" width="5.5546875" customWidth="1"/>
    <col min="13352" max="13352" width="6.109375" customWidth="1"/>
    <col min="13353" max="13353" width="2.77734375" customWidth="1"/>
    <col min="13354" max="13354" width="5.5546875" customWidth="1"/>
    <col min="13355" max="13355" width="3.77734375" customWidth="1"/>
    <col min="13569" max="13569" width="4.21875" customWidth="1"/>
    <col min="13570" max="13570" width="18.5546875" customWidth="1"/>
    <col min="13571" max="13571" width="6.44140625" customWidth="1"/>
    <col min="13572" max="13572" width="23" customWidth="1"/>
    <col min="13573" max="13573" width="5.77734375" customWidth="1"/>
    <col min="13574" max="13574" width="3" customWidth="1"/>
    <col min="13575" max="13575" width="1.33203125" customWidth="1"/>
    <col min="13576" max="13576" width="5.77734375" customWidth="1"/>
    <col min="13577" max="13577" width="3.21875" customWidth="1"/>
    <col min="13578" max="13578" width="1.33203125" customWidth="1"/>
    <col min="13579" max="13579" width="5.77734375" customWidth="1"/>
    <col min="13580" max="13580" width="3.109375" customWidth="1"/>
    <col min="13581" max="13581" width="1.33203125" customWidth="1"/>
    <col min="13582" max="13582" width="5.77734375" customWidth="1"/>
    <col min="13583" max="13583" width="3.109375" customWidth="1"/>
    <col min="13584" max="13584" width="1.33203125" customWidth="1"/>
    <col min="13585" max="13585" width="5.21875" customWidth="1"/>
    <col min="13586" max="13586" width="3.109375" customWidth="1"/>
    <col min="13587" max="13587" width="1.33203125" customWidth="1"/>
    <col min="13588" max="13588" width="5.77734375" customWidth="1"/>
    <col min="13589" max="13589" width="3.109375" customWidth="1"/>
    <col min="13590" max="13590" width="1.44140625" customWidth="1"/>
    <col min="13591" max="13591" width="5.44140625" customWidth="1"/>
    <col min="13592" max="13592" width="3.109375" customWidth="1"/>
    <col min="13593" max="13593" width="1.33203125" customWidth="1"/>
    <col min="13594" max="13594" width="5.77734375" customWidth="1"/>
    <col min="13595" max="13595" width="3.109375" customWidth="1"/>
    <col min="13596" max="13596" width="1.33203125" customWidth="1"/>
    <col min="13597" max="13597" width="5.44140625" customWidth="1"/>
    <col min="13598" max="13598" width="3.109375" customWidth="1"/>
    <col min="13599" max="13599" width="1.33203125" customWidth="1"/>
    <col min="13600" max="13600" width="5.44140625" customWidth="1"/>
    <col min="13601" max="13601" width="3.109375" customWidth="1"/>
    <col min="13602" max="13602" width="1.33203125" customWidth="1"/>
    <col min="13603" max="13603" width="6.77734375" customWidth="1"/>
    <col min="13604" max="13604" width="6.33203125" customWidth="1"/>
    <col min="13605" max="13605" width="7.33203125" customWidth="1"/>
    <col min="13606" max="13606" width="6.5546875" customWidth="1"/>
    <col min="13607" max="13607" width="5.5546875" customWidth="1"/>
    <col min="13608" max="13608" width="6.109375" customWidth="1"/>
    <col min="13609" max="13609" width="2.77734375" customWidth="1"/>
    <col min="13610" max="13610" width="5.5546875" customWidth="1"/>
    <col min="13611" max="13611" width="3.77734375" customWidth="1"/>
    <col min="13825" max="13825" width="4.21875" customWidth="1"/>
    <col min="13826" max="13826" width="18.5546875" customWidth="1"/>
    <col min="13827" max="13827" width="6.44140625" customWidth="1"/>
    <col min="13828" max="13828" width="23" customWidth="1"/>
    <col min="13829" max="13829" width="5.77734375" customWidth="1"/>
    <col min="13830" max="13830" width="3" customWidth="1"/>
    <col min="13831" max="13831" width="1.33203125" customWidth="1"/>
    <col min="13832" max="13832" width="5.77734375" customWidth="1"/>
    <col min="13833" max="13833" width="3.21875" customWidth="1"/>
    <col min="13834" max="13834" width="1.33203125" customWidth="1"/>
    <col min="13835" max="13835" width="5.77734375" customWidth="1"/>
    <col min="13836" max="13836" width="3.109375" customWidth="1"/>
    <col min="13837" max="13837" width="1.33203125" customWidth="1"/>
    <col min="13838" max="13838" width="5.77734375" customWidth="1"/>
    <col min="13839" max="13839" width="3.109375" customWidth="1"/>
    <col min="13840" max="13840" width="1.33203125" customWidth="1"/>
    <col min="13841" max="13841" width="5.21875" customWidth="1"/>
    <col min="13842" max="13842" width="3.109375" customWidth="1"/>
    <col min="13843" max="13843" width="1.33203125" customWidth="1"/>
    <col min="13844" max="13844" width="5.77734375" customWidth="1"/>
    <col min="13845" max="13845" width="3.109375" customWidth="1"/>
    <col min="13846" max="13846" width="1.44140625" customWidth="1"/>
    <col min="13847" max="13847" width="5.44140625" customWidth="1"/>
    <col min="13848" max="13848" width="3.109375" customWidth="1"/>
    <col min="13849" max="13849" width="1.33203125" customWidth="1"/>
    <col min="13850" max="13850" width="5.77734375" customWidth="1"/>
    <col min="13851" max="13851" width="3.109375" customWidth="1"/>
    <col min="13852" max="13852" width="1.33203125" customWidth="1"/>
    <col min="13853" max="13853" width="5.44140625" customWidth="1"/>
    <col min="13854" max="13854" width="3.109375" customWidth="1"/>
    <col min="13855" max="13855" width="1.33203125" customWidth="1"/>
    <col min="13856" max="13856" width="5.44140625" customWidth="1"/>
    <col min="13857" max="13857" width="3.109375" customWidth="1"/>
    <col min="13858" max="13858" width="1.33203125" customWidth="1"/>
    <col min="13859" max="13859" width="6.77734375" customWidth="1"/>
    <col min="13860" max="13860" width="6.33203125" customWidth="1"/>
    <col min="13861" max="13861" width="7.33203125" customWidth="1"/>
    <col min="13862" max="13862" width="6.5546875" customWidth="1"/>
    <col min="13863" max="13863" width="5.5546875" customWidth="1"/>
    <col min="13864" max="13864" width="6.109375" customWidth="1"/>
    <col min="13865" max="13865" width="2.77734375" customWidth="1"/>
    <col min="13866" max="13866" width="5.5546875" customWidth="1"/>
    <col min="13867" max="13867" width="3.77734375" customWidth="1"/>
    <col min="14081" max="14081" width="4.21875" customWidth="1"/>
    <col min="14082" max="14082" width="18.5546875" customWidth="1"/>
    <col min="14083" max="14083" width="6.44140625" customWidth="1"/>
    <col min="14084" max="14084" width="23" customWidth="1"/>
    <col min="14085" max="14085" width="5.77734375" customWidth="1"/>
    <col min="14086" max="14086" width="3" customWidth="1"/>
    <col min="14087" max="14087" width="1.33203125" customWidth="1"/>
    <col min="14088" max="14088" width="5.77734375" customWidth="1"/>
    <col min="14089" max="14089" width="3.21875" customWidth="1"/>
    <col min="14090" max="14090" width="1.33203125" customWidth="1"/>
    <col min="14091" max="14091" width="5.77734375" customWidth="1"/>
    <col min="14092" max="14092" width="3.109375" customWidth="1"/>
    <col min="14093" max="14093" width="1.33203125" customWidth="1"/>
    <col min="14094" max="14094" width="5.77734375" customWidth="1"/>
    <col min="14095" max="14095" width="3.109375" customWidth="1"/>
    <col min="14096" max="14096" width="1.33203125" customWidth="1"/>
    <col min="14097" max="14097" width="5.21875" customWidth="1"/>
    <col min="14098" max="14098" width="3.109375" customWidth="1"/>
    <col min="14099" max="14099" width="1.33203125" customWidth="1"/>
    <col min="14100" max="14100" width="5.77734375" customWidth="1"/>
    <col min="14101" max="14101" width="3.109375" customWidth="1"/>
    <col min="14102" max="14102" width="1.44140625" customWidth="1"/>
    <col min="14103" max="14103" width="5.44140625" customWidth="1"/>
    <col min="14104" max="14104" width="3.109375" customWidth="1"/>
    <col min="14105" max="14105" width="1.33203125" customWidth="1"/>
    <col min="14106" max="14106" width="5.77734375" customWidth="1"/>
    <col min="14107" max="14107" width="3.109375" customWidth="1"/>
    <col min="14108" max="14108" width="1.33203125" customWidth="1"/>
    <col min="14109" max="14109" width="5.44140625" customWidth="1"/>
    <col min="14110" max="14110" width="3.109375" customWidth="1"/>
    <col min="14111" max="14111" width="1.33203125" customWidth="1"/>
    <col min="14112" max="14112" width="5.44140625" customWidth="1"/>
    <col min="14113" max="14113" width="3.109375" customWidth="1"/>
    <col min="14114" max="14114" width="1.33203125" customWidth="1"/>
    <col min="14115" max="14115" width="6.77734375" customWidth="1"/>
    <col min="14116" max="14116" width="6.33203125" customWidth="1"/>
    <col min="14117" max="14117" width="7.33203125" customWidth="1"/>
    <col min="14118" max="14118" width="6.5546875" customWidth="1"/>
    <col min="14119" max="14119" width="5.5546875" customWidth="1"/>
    <col min="14120" max="14120" width="6.109375" customWidth="1"/>
    <col min="14121" max="14121" width="2.77734375" customWidth="1"/>
    <col min="14122" max="14122" width="5.5546875" customWidth="1"/>
    <col min="14123" max="14123" width="3.77734375" customWidth="1"/>
    <col min="14337" max="14337" width="4.21875" customWidth="1"/>
    <col min="14338" max="14338" width="18.5546875" customWidth="1"/>
    <col min="14339" max="14339" width="6.44140625" customWidth="1"/>
    <col min="14340" max="14340" width="23" customWidth="1"/>
    <col min="14341" max="14341" width="5.77734375" customWidth="1"/>
    <col min="14342" max="14342" width="3" customWidth="1"/>
    <col min="14343" max="14343" width="1.33203125" customWidth="1"/>
    <col min="14344" max="14344" width="5.77734375" customWidth="1"/>
    <col min="14345" max="14345" width="3.21875" customWidth="1"/>
    <col min="14346" max="14346" width="1.33203125" customWidth="1"/>
    <col min="14347" max="14347" width="5.77734375" customWidth="1"/>
    <col min="14348" max="14348" width="3.109375" customWidth="1"/>
    <col min="14349" max="14349" width="1.33203125" customWidth="1"/>
    <col min="14350" max="14350" width="5.77734375" customWidth="1"/>
    <col min="14351" max="14351" width="3.109375" customWidth="1"/>
    <col min="14352" max="14352" width="1.33203125" customWidth="1"/>
    <col min="14353" max="14353" width="5.21875" customWidth="1"/>
    <col min="14354" max="14354" width="3.109375" customWidth="1"/>
    <col min="14355" max="14355" width="1.33203125" customWidth="1"/>
    <col min="14356" max="14356" width="5.77734375" customWidth="1"/>
    <col min="14357" max="14357" width="3.109375" customWidth="1"/>
    <col min="14358" max="14358" width="1.44140625" customWidth="1"/>
    <col min="14359" max="14359" width="5.44140625" customWidth="1"/>
    <col min="14360" max="14360" width="3.109375" customWidth="1"/>
    <col min="14361" max="14361" width="1.33203125" customWidth="1"/>
    <col min="14362" max="14362" width="5.77734375" customWidth="1"/>
    <col min="14363" max="14363" width="3.109375" customWidth="1"/>
    <col min="14364" max="14364" width="1.33203125" customWidth="1"/>
    <col min="14365" max="14365" width="5.44140625" customWidth="1"/>
    <col min="14366" max="14366" width="3.109375" customWidth="1"/>
    <col min="14367" max="14367" width="1.33203125" customWidth="1"/>
    <col min="14368" max="14368" width="5.44140625" customWidth="1"/>
    <col min="14369" max="14369" width="3.109375" customWidth="1"/>
    <col min="14370" max="14370" width="1.33203125" customWidth="1"/>
    <col min="14371" max="14371" width="6.77734375" customWidth="1"/>
    <col min="14372" max="14372" width="6.33203125" customWidth="1"/>
    <col min="14373" max="14373" width="7.33203125" customWidth="1"/>
    <col min="14374" max="14374" width="6.5546875" customWidth="1"/>
    <col min="14375" max="14375" width="5.5546875" customWidth="1"/>
    <col min="14376" max="14376" width="6.109375" customWidth="1"/>
    <col min="14377" max="14377" width="2.77734375" customWidth="1"/>
    <col min="14378" max="14378" width="5.5546875" customWidth="1"/>
    <col min="14379" max="14379" width="3.77734375" customWidth="1"/>
    <col min="14593" max="14593" width="4.21875" customWidth="1"/>
    <col min="14594" max="14594" width="18.5546875" customWidth="1"/>
    <col min="14595" max="14595" width="6.44140625" customWidth="1"/>
    <col min="14596" max="14596" width="23" customWidth="1"/>
    <col min="14597" max="14597" width="5.77734375" customWidth="1"/>
    <col min="14598" max="14598" width="3" customWidth="1"/>
    <col min="14599" max="14599" width="1.33203125" customWidth="1"/>
    <col min="14600" max="14600" width="5.77734375" customWidth="1"/>
    <col min="14601" max="14601" width="3.21875" customWidth="1"/>
    <col min="14602" max="14602" width="1.33203125" customWidth="1"/>
    <col min="14603" max="14603" width="5.77734375" customWidth="1"/>
    <col min="14604" max="14604" width="3.109375" customWidth="1"/>
    <col min="14605" max="14605" width="1.33203125" customWidth="1"/>
    <col min="14606" max="14606" width="5.77734375" customWidth="1"/>
    <col min="14607" max="14607" width="3.109375" customWidth="1"/>
    <col min="14608" max="14608" width="1.33203125" customWidth="1"/>
    <col min="14609" max="14609" width="5.21875" customWidth="1"/>
    <col min="14610" max="14610" width="3.109375" customWidth="1"/>
    <col min="14611" max="14611" width="1.33203125" customWidth="1"/>
    <col min="14612" max="14612" width="5.77734375" customWidth="1"/>
    <col min="14613" max="14613" width="3.109375" customWidth="1"/>
    <col min="14614" max="14614" width="1.44140625" customWidth="1"/>
    <col min="14615" max="14615" width="5.44140625" customWidth="1"/>
    <col min="14616" max="14616" width="3.109375" customWidth="1"/>
    <col min="14617" max="14617" width="1.33203125" customWidth="1"/>
    <col min="14618" max="14618" width="5.77734375" customWidth="1"/>
    <col min="14619" max="14619" width="3.109375" customWidth="1"/>
    <col min="14620" max="14620" width="1.33203125" customWidth="1"/>
    <col min="14621" max="14621" width="5.44140625" customWidth="1"/>
    <col min="14622" max="14622" width="3.109375" customWidth="1"/>
    <col min="14623" max="14623" width="1.33203125" customWidth="1"/>
    <col min="14624" max="14624" width="5.44140625" customWidth="1"/>
    <col min="14625" max="14625" width="3.109375" customWidth="1"/>
    <col min="14626" max="14626" width="1.33203125" customWidth="1"/>
    <col min="14627" max="14627" width="6.77734375" customWidth="1"/>
    <col min="14628" max="14628" width="6.33203125" customWidth="1"/>
    <col min="14629" max="14629" width="7.33203125" customWidth="1"/>
    <col min="14630" max="14630" width="6.5546875" customWidth="1"/>
    <col min="14631" max="14631" width="5.5546875" customWidth="1"/>
    <col min="14632" max="14632" width="6.109375" customWidth="1"/>
    <col min="14633" max="14633" width="2.77734375" customWidth="1"/>
    <col min="14634" max="14634" width="5.5546875" customWidth="1"/>
    <col min="14635" max="14635" width="3.77734375" customWidth="1"/>
    <col min="14849" max="14849" width="4.21875" customWidth="1"/>
    <col min="14850" max="14850" width="18.5546875" customWidth="1"/>
    <col min="14851" max="14851" width="6.44140625" customWidth="1"/>
    <col min="14852" max="14852" width="23" customWidth="1"/>
    <col min="14853" max="14853" width="5.77734375" customWidth="1"/>
    <col min="14854" max="14854" width="3" customWidth="1"/>
    <col min="14855" max="14855" width="1.33203125" customWidth="1"/>
    <col min="14856" max="14856" width="5.77734375" customWidth="1"/>
    <col min="14857" max="14857" width="3.21875" customWidth="1"/>
    <col min="14858" max="14858" width="1.33203125" customWidth="1"/>
    <col min="14859" max="14859" width="5.77734375" customWidth="1"/>
    <col min="14860" max="14860" width="3.109375" customWidth="1"/>
    <col min="14861" max="14861" width="1.33203125" customWidth="1"/>
    <col min="14862" max="14862" width="5.77734375" customWidth="1"/>
    <col min="14863" max="14863" width="3.109375" customWidth="1"/>
    <col min="14864" max="14864" width="1.33203125" customWidth="1"/>
    <col min="14865" max="14865" width="5.21875" customWidth="1"/>
    <col min="14866" max="14866" width="3.109375" customWidth="1"/>
    <col min="14867" max="14867" width="1.33203125" customWidth="1"/>
    <col min="14868" max="14868" width="5.77734375" customWidth="1"/>
    <col min="14869" max="14869" width="3.109375" customWidth="1"/>
    <col min="14870" max="14870" width="1.44140625" customWidth="1"/>
    <col min="14871" max="14871" width="5.44140625" customWidth="1"/>
    <col min="14872" max="14872" width="3.109375" customWidth="1"/>
    <col min="14873" max="14873" width="1.33203125" customWidth="1"/>
    <col min="14874" max="14874" width="5.77734375" customWidth="1"/>
    <col min="14875" max="14875" width="3.109375" customWidth="1"/>
    <col min="14876" max="14876" width="1.33203125" customWidth="1"/>
    <col min="14877" max="14877" width="5.44140625" customWidth="1"/>
    <col min="14878" max="14878" width="3.109375" customWidth="1"/>
    <col min="14879" max="14879" width="1.33203125" customWidth="1"/>
    <col min="14880" max="14880" width="5.44140625" customWidth="1"/>
    <col min="14881" max="14881" width="3.109375" customWidth="1"/>
    <col min="14882" max="14882" width="1.33203125" customWidth="1"/>
    <col min="14883" max="14883" width="6.77734375" customWidth="1"/>
    <col min="14884" max="14884" width="6.33203125" customWidth="1"/>
    <col min="14885" max="14885" width="7.33203125" customWidth="1"/>
    <col min="14886" max="14886" width="6.5546875" customWidth="1"/>
    <col min="14887" max="14887" width="5.5546875" customWidth="1"/>
    <col min="14888" max="14888" width="6.109375" customWidth="1"/>
    <col min="14889" max="14889" width="2.77734375" customWidth="1"/>
    <col min="14890" max="14890" width="5.5546875" customWidth="1"/>
    <col min="14891" max="14891" width="3.77734375" customWidth="1"/>
    <col min="15105" max="15105" width="4.21875" customWidth="1"/>
    <col min="15106" max="15106" width="18.5546875" customWidth="1"/>
    <col min="15107" max="15107" width="6.44140625" customWidth="1"/>
    <col min="15108" max="15108" width="23" customWidth="1"/>
    <col min="15109" max="15109" width="5.77734375" customWidth="1"/>
    <col min="15110" max="15110" width="3" customWidth="1"/>
    <col min="15111" max="15111" width="1.33203125" customWidth="1"/>
    <col min="15112" max="15112" width="5.77734375" customWidth="1"/>
    <col min="15113" max="15113" width="3.21875" customWidth="1"/>
    <col min="15114" max="15114" width="1.33203125" customWidth="1"/>
    <col min="15115" max="15115" width="5.77734375" customWidth="1"/>
    <col min="15116" max="15116" width="3.109375" customWidth="1"/>
    <col min="15117" max="15117" width="1.33203125" customWidth="1"/>
    <col min="15118" max="15118" width="5.77734375" customWidth="1"/>
    <col min="15119" max="15119" width="3.109375" customWidth="1"/>
    <col min="15120" max="15120" width="1.33203125" customWidth="1"/>
    <col min="15121" max="15121" width="5.21875" customWidth="1"/>
    <col min="15122" max="15122" width="3.109375" customWidth="1"/>
    <col min="15123" max="15123" width="1.33203125" customWidth="1"/>
    <col min="15124" max="15124" width="5.77734375" customWidth="1"/>
    <col min="15125" max="15125" width="3.109375" customWidth="1"/>
    <col min="15126" max="15126" width="1.44140625" customWidth="1"/>
    <col min="15127" max="15127" width="5.44140625" customWidth="1"/>
    <col min="15128" max="15128" width="3.109375" customWidth="1"/>
    <col min="15129" max="15129" width="1.33203125" customWidth="1"/>
    <col min="15130" max="15130" width="5.77734375" customWidth="1"/>
    <col min="15131" max="15131" width="3.109375" customWidth="1"/>
    <col min="15132" max="15132" width="1.33203125" customWidth="1"/>
    <col min="15133" max="15133" width="5.44140625" customWidth="1"/>
    <col min="15134" max="15134" width="3.109375" customWidth="1"/>
    <col min="15135" max="15135" width="1.33203125" customWidth="1"/>
    <col min="15136" max="15136" width="5.44140625" customWidth="1"/>
    <col min="15137" max="15137" width="3.109375" customWidth="1"/>
    <col min="15138" max="15138" width="1.33203125" customWidth="1"/>
    <col min="15139" max="15139" width="6.77734375" customWidth="1"/>
    <col min="15140" max="15140" width="6.33203125" customWidth="1"/>
    <col min="15141" max="15141" width="7.33203125" customWidth="1"/>
    <col min="15142" max="15142" width="6.5546875" customWidth="1"/>
    <col min="15143" max="15143" width="5.5546875" customWidth="1"/>
    <col min="15144" max="15144" width="6.109375" customWidth="1"/>
    <col min="15145" max="15145" width="2.77734375" customWidth="1"/>
    <col min="15146" max="15146" width="5.5546875" customWidth="1"/>
    <col min="15147" max="15147" width="3.77734375" customWidth="1"/>
    <col min="15361" max="15361" width="4.21875" customWidth="1"/>
    <col min="15362" max="15362" width="18.5546875" customWidth="1"/>
    <col min="15363" max="15363" width="6.44140625" customWidth="1"/>
    <col min="15364" max="15364" width="23" customWidth="1"/>
    <col min="15365" max="15365" width="5.77734375" customWidth="1"/>
    <col min="15366" max="15366" width="3" customWidth="1"/>
    <col min="15367" max="15367" width="1.33203125" customWidth="1"/>
    <col min="15368" max="15368" width="5.77734375" customWidth="1"/>
    <col min="15369" max="15369" width="3.21875" customWidth="1"/>
    <col min="15370" max="15370" width="1.33203125" customWidth="1"/>
    <col min="15371" max="15371" width="5.77734375" customWidth="1"/>
    <col min="15372" max="15372" width="3.109375" customWidth="1"/>
    <col min="15373" max="15373" width="1.33203125" customWidth="1"/>
    <col min="15374" max="15374" width="5.77734375" customWidth="1"/>
    <col min="15375" max="15375" width="3.109375" customWidth="1"/>
    <col min="15376" max="15376" width="1.33203125" customWidth="1"/>
    <col min="15377" max="15377" width="5.21875" customWidth="1"/>
    <col min="15378" max="15378" width="3.109375" customWidth="1"/>
    <col min="15379" max="15379" width="1.33203125" customWidth="1"/>
    <col min="15380" max="15380" width="5.77734375" customWidth="1"/>
    <col min="15381" max="15381" width="3.109375" customWidth="1"/>
    <col min="15382" max="15382" width="1.44140625" customWidth="1"/>
    <col min="15383" max="15383" width="5.44140625" customWidth="1"/>
    <col min="15384" max="15384" width="3.109375" customWidth="1"/>
    <col min="15385" max="15385" width="1.33203125" customWidth="1"/>
    <col min="15386" max="15386" width="5.77734375" customWidth="1"/>
    <col min="15387" max="15387" width="3.109375" customWidth="1"/>
    <col min="15388" max="15388" width="1.33203125" customWidth="1"/>
    <col min="15389" max="15389" width="5.44140625" customWidth="1"/>
    <col min="15390" max="15390" width="3.109375" customWidth="1"/>
    <col min="15391" max="15391" width="1.33203125" customWidth="1"/>
    <col min="15392" max="15392" width="5.44140625" customWidth="1"/>
    <col min="15393" max="15393" width="3.109375" customWidth="1"/>
    <col min="15394" max="15394" width="1.33203125" customWidth="1"/>
    <col min="15395" max="15395" width="6.77734375" customWidth="1"/>
    <col min="15396" max="15396" width="6.33203125" customWidth="1"/>
    <col min="15397" max="15397" width="7.33203125" customWidth="1"/>
    <col min="15398" max="15398" width="6.5546875" customWidth="1"/>
    <col min="15399" max="15399" width="5.5546875" customWidth="1"/>
    <col min="15400" max="15400" width="6.109375" customWidth="1"/>
    <col min="15401" max="15401" width="2.77734375" customWidth="1"/>
    <col min="15402" max="15402" width="5.5546875" customWidth="1"/>
    <col min="15403" max="15403" width="3.77734375" customWidth="1"/>
    <col min="15617" max="15617" width="4.21875" customWidth="1"/>
    <col min="15618" max="15618" width="18.5546875" customWidth="1"/>
    <col min="15619" max="15619" width="6.44140625" customWidth="1"/>
    <col min="15620" max="15620" width="23" customWidth="1"/>
    <col min="15621" max="15621" width="5.77734375" customWidth="1"/>
    <col min="15622" max="15622" width="3" customWidth="1"/>
    <col min="15623" max="15623" width="1.33203125" customWidth="1"/>
    <col min="15624" max="15624" width="5.77734375" customWidth="1"/>
    <col min="15625" max="15625" width="3.21875" customWidth="1"/>
    <col min="15626" max="15626" width="1.33203125" customWidth="1"/>
    <col min="15627" max="15627" width="5.77734375" customWidth="1"/>
    <col min="15628" max="15628" width="3.109375" customWidth="1"/>
    <col min="15629" max="15629" width="1.33203125" customWidth="1"/>
    <col min="15630" max="15630" width="5.77734375" customWidth="1"/>
    <col min="15631" max="15631" width="3.109375" customWidth="1"/>
    <col min="15632" max="15632" width="1.33203125" customWidth="1"/>
    <col min="15633" max="15633" width="5.21875" customWidth="1"/>
    <col min="15634" max="15634" width="3.109375" customWidth="1"/>
    <col min="15635" max="15635" width="1.33203125" customWidth="1"/>
    <col min="15636" max="15636" width="5.77734375" customWidth="1"/>
    <col min="15637" max="15637" width="3.109375" customWidth="1"/>
    <col min="15638" max="15638" width="1.44140625" customWidth="1"/>
    <col min="15639" max="15639" width="5.44140625" customWidth="1"/>
    <col min="15640" max="15640" width="3.109375" customWidth="1"/>
    <col min="15641" max="15641" width="1.33203125" customWidth="1"/>
    <col min="15642" max="15642" width="5.77734375" customWidth="1"/>
    <col min="15643" max="15643" width="3.109375" customWidth="1"/>
    <col min="15644" max="15644" width="1.33203125" customWidth="1"/>
    <col min="15645" max="15645" width="5.44140625" customWidth="1"/>
    <col min="15646" max="15646" width="3.109375" customWidth="1"/>
    <col min="15647" max="15647" width="1.33203125" customWidth="1"/>
    <col min="15648" max="15648" width="5.44140625" customWidth="1"/>
    <col min="15649" max="15649" width="3.109375" customWidth="1"/>
    <col min="15650" max="15650" width="1.33203125" customWidth="1"/>
    <col min="15651" max="15651" width="6.77734375" customWidth="1"/>
    <col min="15652" max="15652" width="6.33203125" customWidth="1"/>
    <col min="15653" max="15653" width="7.33203125" customWidth="1"/>
    <col min="15654" max="15654" width="6.5546875" customWidth="1"/>
    <col min="15655" max="15655" width="5.5546875" customWidth="1"/>
    <col min="15656" max="15656" width="6.109375" customWidth="1"/>
    <col min="15657" max="15657" width="2.77734375" customWidth="1"/>
    <col min="15658" max="15658" width="5.5546875" customWidth="1"/>
    <col min="15659" max="15659" width="3.77734375" customWidth="1"/>
    <col min="15873" max="15873" width="4.21875" customWidth="1"/>
    <col min="15874" max="15874" width="18.5546875" customWidth="1"/>
    <col min="15875" max="15875" width="6.44140625" customWidth="1"/>
    <col min="15876" max="15876" width="23" customWidth="1"/>
    <col min="15877" max="15877" width="5.77734375" customWidth="1"/>
    <col min="15878" max="15878" width="3" customWidth="1"/>
    <col min="15879" max="15879" width="1.33203125" customWidth="1"/>
    <col min="15880" max="15880" width="5.77734375" customWidth="1"/>
    <col min="15881" max="15881" width="3.21875" customWidth="1"/>
    <col min="15882" max="15882" width="1.33203125" customWidth="1"/>
    <col min="15883" max="15883" width="5.77734375" customWidth="1"/>
    <col min="15884" max="15884" width="3.109375" customWidth="1"/>
    <col min="15885" max="15885" width="1.33203125" customWidth="1"/>
    <col min="15886" max="15886" width="5.77734375" customWidth="1"/>
    <col min="15887" max="15887" width="3.109375" customWidth="1"/>
    <col min="15888" max="15888" width="1.33203125" customWidth="1"/>
    <col min="15889" max="15889" width="5.21875" customWidth="1"/>
    <col min="15890" max="15890" width="3.109375" customWidth="1"/>
    <col min="15891" max="15891" width="1.33203125" customWidth="1"/>
    <col min="15892" max="15892" width="5.77734375" customWidth="1"/>
    <col min="15893" max="15893" width="3.109375" customWidth="1"/>
    <col min="15894" max="15894" width="1.44140625" customWidth="1"/>
    <col min="15895" max="15895" width="5.44140625" customWidth="1"/>
    <col min="15896" max="15896" width="3.109375" customWidth="1"/>
    <col min="15897" max="15897" width="1.33203125" customWidth="1"/>
    <col min="15898" max="15898" width="5.77734375" customWidth="1"/>
    <col min="15899" max="15899" width="3.109375" customWidth="1"/>
    <col min="15900" max="15900" width="1.33203125" customWidth="1"/>
    <col min="15901" max="15901" width="5.44140625" customWidth="1"/>
    <col min="15902" max="15902" width="3.109375" customWidth="1"/>
    <col min="15903" max="15903" width="1.33203125" customWidth="1"/>
    <col min="15904" max="15904" width="5.44140625" customWidth="1"/>
    <col min="15905" max="15905" width="3.109375" customWidth="1"/>
    <col min="15906" max="15906" width="1.33203125" customWidth="1"/>
    <col min="15907" max="15907" width="6.77734375" customWidth="1"/>
    <col min="15908" max="15908" width="6.33203125" customWidth="1"/>
    <col min="15909" max="15909" width="7.33203125" customWidth="1"/>
    <col min="15910" max="15910" width="6.5546875" customWidth="1"/>
    <col min="15911" max="15911" width="5.5546875" customWidth="1"/>
    <col min="15912" max="15912" width="6.109375" customWidth="1"/>
    <col min="15913" max="15913" width="2.77734375" customWidth="1"/>
    <col min="15914" max="15914" width="5.5546875" customWidth="1"/>
    <col min="15915" max="15915" width="3.77734375" customWidth="1"/>
    <col min="16129" max="16129" width="4.21875" customWidth="1"/>
    <col min="16130" max="16130" width="18.5546875" customWidth="1"/>
    <col min="16131" max="16131" width="6.44140625" customWidth="1"/>
    <col min="16132" max="16132" width="23" customWidth="1"/>
    <col min="16133" max="16133" width="5.77734375" customWidth="1"/>
    <col min="16134" max="16134" width="3" customWidth="1"/>
    <col min="16135" max="16135" width="1.33203125" customWidth="1"/>
    <col min="16136" max="16136" width="5.77734375" customWidth="1"/>
    <col min="16137" max="16137" width="3.21875" customWidth="1"/>
    <col min="16138" max="16138" width="1.33203125" customWidth="1"/>
    <col min="16139" max="16139" width="5.77734375" customWidth="1"/>
    <col min="16140" max="16140" width="3.109375" customWidth="1"/>
    <col min="16141" max="16141" width="1.33203125" customWidth="1"/>
    <col min="16142" max="16142" width="5.77734375" customWidth="1"/>
    <col min="16143" max="16143" width="3.109375" customWidth="1"/>
    <col min="16144" max="16144" width="1.33203125" customWidth="1"/>
    <col min="16145" max="16145" width="5.21875" customWidth="1"/>
    <col min="16146" max="16146" width="3.109375" customWidth="1"/>
    <col min="16147" max="16147" width="1.33203125" customWidth="1"/>
    <col min="16148" max="16148" width="5.77734375" customWidth="1"/>
    <col min="16149" max="16149" width="3.109375" customWidth="1"/>
    <col min="16150" max="16150" width="1.44140625" customWidth="1"/>
    <col min="16151" max="16151" width="5.44140625" customWidth="1"/>
    <col min="16152" max="16152" width="3.109375" customWidth="1"/>
    <col min="16153" max="16153" width="1.33203125" customWidth="1"/>
    <col min="16154" max="16154" width="5.77734375" customWidth="1"/>
    <col min="16155" max="16155" width="3.109375" customWidth="1"/>
    <col min="16156" max="16156" width="1.33203125" customWidth="1"/>
    <col min="16157" max="16157" width="5.44140625" customWidth="1"/>
    <col min="16158" max="16158" width="3.109375" customWidth="1"/>
    <col min="16159" max="16159" width="1.33203125" customWidth="1"/>
    <col min="16160" max="16160" width="5.44140625" customWidth="1"/>
    <col min="16161" max="16161" width="3.109375" customWidth="1"/>
    <col min="16162" max="16162" width="1.33203125" customWidth="1"/>
    <col min="16163" max="16163" width="6.77734375" customWidth="1"/>
    <col min="16164" max="16164" width="6.33203125" customWidth="1"/>
    <col min="16165" max="16165" width="7.33203125" customWidth="1"/>
    <col min="16166" max="16166" width="6.5546875" customWidth="1"/>
    <col min="16167" max="16167" width="5.5546875" customWidth="1"/>
    <col min="16168" max="16168" width="6.109375" customWidth="1"/>
    <col min="16169" max="16169" width="2.77734375" customWidth="1"/>
    <col min="16170" max="16170" width="5.5546875" customWidth="1"/>
    <col min="16171" max="16171" width="3.77734375" customWidth="1"/>
  </cols>
  <sheetData>
    <row r="1" spans="1:42" ht="16.2" thickBot="1" x14ac:dyDescent="0.35">
      <c r="A1" s="1"/>
      <c r="B1" s="82" t="s">
        <v>203</v>
      </c>
      <c r="C1" s="2"/>
      <c r="D1" s="3"/>
      <c r="E1" s="37">
        <f>_xlfn.IFNA(VLOOKUP($B1,[1]Data!$C$4:$L$414,10,FALSE),0)</f>
        <v>0</v>
      </c>
      <c r="F1" s="83">
        <f>VALUE(_xlfn.IFNA(VLOOKUP($B1,[1]Data!$C$4:$M$414,11,FALSE),0))</f>
        <v>0</v>
      </c>
      <c r="G1" s="83">
        <f>VALUE(_xlfn.IFNA(VLOOKUP($B1,[1]Data!$C$4:$J$414,8,FALSE),0))</f>
        <v>0</v>
      </c>
      <c r="H1" s="37"/>
      <c r="I1" s="4"/>
      <c r="J1" s="4"/>
      <c r="K1" s="37"/>
      <c r="L1" s="4"/>
      <c r="M1" s="4"/>
      <c r="N1" s="37"/>
      <c r="O1" s="4"/>
      <c r="P1" s="4"/>
      <c r="Q1" s="37"/>
      <c r="R1" s="4"/>
      <c r="S1" s="4"/>
      <c r="T1" s="37"/>
      <c r="U1" s="4"/>
      <c r="V1" s="4"/>
      <c r="W1" s="37"/>
      <c r="X1" s="4"/>
      <c r="Y1" s="4"/>
      <c r="Z1" s="37"/>
      <c r="AA1" s="4"/>
      <c r="AB1" s="4"/>
      <c r="AC1" s="37"/>
      <c r="AD1" s="4"/>
      <c r="AE1" s="4"/>
      <c r="AF1" s="37"/>
      <c r="AG1" s="4"/>
      <c r="AH1" s="4"/>
      <c r="AJ1" s="5"/>
      <c r="AL1" s="6"/>
      <c r="AN1" s="1"/>
      <c r="AO1" s="42"/>
      <c r="AP1" s="43"/>
    </row>
    <row r="2" spans="1:42" ht="16.2" thickBot="1" x14ac:dyDescent="0.35">
      <c r="A2" s="11"/>
      <c r="B2" s="50"/>
      <c r="C2" s="2"/>
      <c r="D2" s="84" t="s">
        <v>0</v>
      </c>
      <c r="E2" s="37">
        <f>42+69</f>
        <v>111</v>
      </c>
      <c r="F2" s="7"/>
      <c r="G2" s="8"/>
      <c r="H2" s="37">
        <v>89</v>
      </c>
      <c r="I2" s="18"/>
      <c r="J2" s="18"/>
      <c r="K2" s="37">
        <v>94</v>
      </c>
      <c r="L2" s="18"/>
      <c r="M2" s="18"/>
      <c r="N2" s="37">
        <v>92</v>
      </c>
      <c r="O2" s="18"/>
      <c r="P2" s="8"/>
      <c r="Q2" s="37">
        <v>113</v>
      </c>
      <c r="R2" s="18"/>
      <c r="S2" s="85"/>
      <c r="T2" s="37">
        <v>113</v>
      </c>
      <c r="U2" s="18"/>
      <c r="V2" s="18"/>
      <c r="W2" s="37"/>
      <c r="X2" s="18"/>
      <c r="Y2" s="18"/>
      <c r="Z2" s="37"/>
      <c r="AA2" s="18"/>
      <c r="AB2" s="18"/>
      <c r="AC2" s="37"/>
      <c r="AD2" s="18"/>
      <c r="AE2" s="18"/>
      <c r="AF2" s="37"/>
      <c r="AG2" s="18"/>
      <c r="AH2" s="18"/>
      <c r="AI2" s="9" t="s">
        <v>468</v>
      </c>
      <c r="AJ2" s="11"/>
      <c r="AK2" s="86" t="s">
        <v>1</v>
      </c>
      <c r="AL2" s="10"/>
      <c r="AM2" s="10"/>
      <c r="AN2" s="10"/>
      <c r="AO2" s="42"/>
      <c r="AP2" s="43"/>
    </row>
    <row r="3" spans="1:42" ht="16.2" thickBot="1" x14ac:dyDescent="0.35">
      <c r="A3" s="11"/>
      <c r="B3" s="12" t="s">
        <v>2</v>
      </c>
      <c r="C3" s="13"/>
      <c r="D3" s="14"/>
      <c r="E3" s="37"/>
      <c r="F3" s="15"/>
      <c r="G3" s="16"/>
      <c r="H3" s="37"/>
      <c r="I3" s="15"/>
      <c r="J3" s="16"/>
      <c r="K3" s="37"/>
      <c r="L3" s="15"/>
      <c r="M3" s="16"/>
      <c r="N3" s="37" t="s">
        <v>3</v>
      </c>
      <c r="O3" s="15"/>
      <c r="P3" s="16"/>
      <c r="Q3" s="37"/>
      <c r="R3" s="87"/>
      <c r="S3" s="17"/>
      <c r="T3" s="37" t="s">
        <v>4</v>
      </c>
      <c r="U3" s="18"/>
      <c r="V3" s="16"/>
      <c r="W3" s="37"/>
      <c r="X3" s="15"/>
      <c r="Y3" s="16"/>
      <c r="Z3" s="37"/>
      <c r="AA3" s="15"/>
      <c r="AB3" s="16"/>
      <c r="AC3" s="37"/>
      <c r="AD3" s="19"/>
      <c r="AE3" s="19"/>
      <c r="AF3" s="37"/>
      <c r="AG3" s="19"/>
      <c r="AH3" s="19"/>
      <c r="AI3" s="20" t="s">
        <v>5</v>
      </c>
      <c r="AJ3" s="21"/>
      <c r="AK3" s="110" t="s">
        <v>6</v>
      </c>
      <c r="AL3" s="88"/>
      <c r="AM3" s="22" t="s">
        <v>7</v>
      </c>
      <c r="AN3" s="23" t="s">
        <v>8</v>
      </c>
      <c r="AO3" s="42"/>
      <c r="AP3" s="43"/>
    </row>
    <row r="4" spans="1:42" ht="15.6" x14ac:dyDescent="0.3">
      <c r="A4" s="24"/>
      <c r="B4" s="25" t="s">
        <v>9</v>
      </c>
      <c r="C4" s="26" t="s">
        <v>10</v>
      </c>
      <c r="D4" s="27" t="s">
        <v>11</v>
      </c>
      <c r="E4" s="37" t="s">
        <v>12</v>
      </c>
      <c r="F4" s="83" t="s">
        <v>13</v>
      </c>
      <c r="G4" s="28" t="s">
        <v>14</v>
      </c>
      <c r="H4" s="37" t="s">
        <v>15</v>
      </c>
      <c r="I4" s="83" t="s">
        <v>13</v>
      </c>
      <c r="J4" s="28" t="s">
        <v>14</v>
      </c>
      <c r="K4" s="37" t="s">
        <v>16</v>
      </c>
      <c r="L4" s="83" t="s">
        <v>13</v>
      </c>
      <c r="M4" s="28" t="s">
        <v>14</v>
      </c>
      <c r="N4" s="37" t="s">
        <v>17</v>
      </c>
      <c r="O4" s="83" t="s">
        <v>13</v>
      </c>
      <c r="P4" s="28" t="s">
        <v>14</v>
      </c>
      <c r="Q4" s="37" t="s">
        <v>18</v>
      </c>
      <c r="R4" s="83" t="s">
        <v>13</v>
      </c>
      <c r="S4" s="28" t="s">
        <v>14</v>
      </c>
      <c r="T4" s="37" t="s">
        <v>19</v>
      </c>
      <c r="U4" s="83" t="s">
        <v>13</v>
      </c>
      <c r="V4" s="28" t="s">
        <v>14</v>
      </c>
      <c r="W4" s="37" t="s">
        <v>20</v>
      </c>
      <c r="X4" s="83" t="s">
        <v>13</v>
      </c>
      <c r="Y4" s="28" t="s">
        <v>14</v>
      </c>
      <c r="Z4" s="37" t="s">
        <v>21</v>
      </c>
      <c r="AA4" s="83" t="s">
        <v>13</v>
      </c>
      <c r="AB4" s="28" t="s">
        <v>14</v>
      </c>
      <c r="AC4" s="37" t="s">
        <v>22</v>
      </c>
      <c r="AD4" s="83" t="s">
        <v>13</v>
      </c>
      <c r="AE4" s="28" t="s">
        <v>14</v>
      </c>
      <c r="AF4" s="37" t="s">
        <v>469</v>
      </c>
      <c r="AG4" s="83" t="s">
        <v>13</v>
      </c>
      <c r="AH4" s="28" t="s">
        <v>14</v>
      </c>
      <c r="AI4" s="29" t="s">
        <v>23</v>
      </c>
      <c r="AJ4" s="111" t="s">
        <v>24</v>
      </c>
      <c r="AK4" s="111" t="s">
        <v>25</v>
      </c>
      <c r="AL4" s="112" t="s">
        <v>26</v>
      </c>
      <c r="AM4" s="89" t="s">
        <v>27</v>
      </c>
      <c r="AN4" s="32" t="s">
        <v>28</v>
      </c>
      <c r="AO4" s="42"/>
      <c r="AP4" s="43"/>
    </row>
    <row r="5" spans="1:42" ht="15.6" x14ac:dyDescent="0.3">
      <c r="A5" s="33">
        <v>1</v>
      </c>
      <c r="B5" s="34" t="s">
        <v>31</v>
      </c>
      <c r="C5" s="35">
        <v>1000</v>
      </c>
      <c r="D5" s="36" t="s">
        <v>48</v>
      </c>
      <c r="E5" s="37">
        <v>40</v>
      </c>
      <c r="F5" s="83">
        <v>5</v>
      </c>
      <c r="G5" s="83">
        <v>5</v>
      </c>
      <c r="H5" s="37">
        <v>32</v>
      </c>
      <c r="I5" s="83">
        <v>5</v>
      </c>
      <c r="J5" s="83"/>
      <c r="K5" s="37">
        <v>35</v>
      </c>
      <c r="L5" s="83">
        <v>3</v>
      </c>
      <c r="M5" s="83">
        <v>3</v>
      </c>
      <c r="N5" s="37">
        <v>40</v>
      </c>
      <c r="O5" s="83">
        <v>6</v>
      </c>
      <c r="P5" s="83">
        <v>6</v>
      </c>
      <c r="Q5" s="37">
        <v>40</v>
      </c>
      <c r="R5" s="83">
        <v>5</v>
      </c>
      <c r="S5" s="83">
        <v>5</v>
      </c>
      <c r="T5" s="37">
        <v>40</v>
      </c>
      <c r="U5" s="83">
        <v>5</v>
      </c>
      <c r="V5" s="83">
        <v>5</v>
      </c>
      <c r="W5" s="37"/>
      <c r="X5" s="83"/>
      <c r="Y5" s="83"/>
      <c r="Z5" s="37"/>
      <c r="AA5" s="83"/>
      <c r="AB5" s="83"/>
      <c r="AC5" s="37"/>
      <c r="AD5" s="83"/>
      <c r="AE5" s="83"/>
      <c r="AF5" s="37"/>
      <c r="AG5" s="83"/>
      <c r="AH5" s="83"/>
      <c r="AI5" s="90">
        <f>VLOOKUP(B5,[1]Body!$B$5:$AI$500,34,FALSE)</f>
        <v>227</v>
      </c>
      <c r="AJ5" s="37">
        <f>MAX(E5,H5,K5,N5,Q5,T5,W5,Z5,AC5,AF5)</f>
        <v>40</v>
      </c>
      <c r="AK5" s="91">
        <f>COUNTIF(E5:AH5,AJ5)</f>
        <v>4</v>
      </c>
      <c r="AL5" s="92">
        <f>SUM(G5,J5,M5,P5,S5,V5,Y5,AB5,AE5,AH5)</f>
        <v>24</v>
      </c>
      <c r="AM5" s="91">
        <f>IF(E5&gt;0,1,0)+IF(H5&gt;0,1,0)+IF(K5&gt;0,1,0)+IF(N5&gt;0,1,0)+IF(Q5&gt;0,1,0)+IF(T5&gt;0,1,0)+IF(W5&gt;0,1,0)+IF(Z5&gt;0,1,0)+IF(AC5&gt;0,1,0)+IF(AF5&gt;0,1,0)</f>
        <v>6</v>
      </c>
      <c r="AN5" s="93">
        <f>SUM(F5,I5,L5,O5,R5,U5,X5,AA5,AD5,AG5)</f>
        <v>29</v>
      </c>
      <c r="AO5" s="42" t="str">
        <f>VLOOKUP(B5,[1]Body!$B$5:$AJ$500,35,FALSE)</f>
        <v/>
      </c>
      <c r="AP5" s="43"/>
    </row>
    <row r="6" spans="1:42" ht="15.6" x14ac:dyDescent="0.3">
      <c r="A6" s="33">
        <v>2</v>
      </c>
      <c r="B6" s="34" t="s">
        <v>29</v>
      </c>
      <c r="C6" s="35">
        <v>1000</v>
      </c>
      <c r="D6" s="36" t="s">
        <v>209</v>
      </c>
      <c r="E6" s="37">
        <v>35</v>
      </c>
      <c r="F6" s="83">
        <v>4</v>
      </c>
      <c r="G6" s="83">
        <v>4</v>
      </c>
      <c r="H6" s="37">
        <v>40</v>
      </c>
      <c r="I6" s="83">
        <v>5.5</v>
      </c>
      <c r="J6" s="83">
        <v>5</v>
      </c>
      <c r="K6" s="37">
        <v>32</v>
      </c>
      <c r="L6" s="83">
        <v>3</v>
      </c>
      <c r="M6" s="83">
        <v>3</v>
      </c>
      <c r="N6" s="37">
        <v>35</v>
      </c>
      <c r="O6" s="83">
        <v>5</v>
      </c>
      <c r="P6" s="83">
        <v>5</v>
      </c>
      <c r="Q6" s="37">
        <v>30</v>
      </c>
      <c r="R6" s="83">
        <v>4.5</v>
      </c>
      <c r="S6" s="83">
        <v>4</v>
      </c>
      <c r="T6" s="37">
        <v>0</v>
      </c>
      <c r="U6" s="83">
        <v>0</v>
      </c>
      <c r="V6" s="83">
        <v>0</v>
      </c>
      <c r="W6" s="37"/>
      <c r="X6" s="83"/>
      <c r="Y6" s="83"/>
      <c r="Z6" s="37"/>
      <c r="AA6" s="83"/>
      <c r="AB6" s="83"/>
      <c r="AC6" s="37"/>
      <c r="AD6" s="83"/>
      <c r="AE6" s="83"/>
      <c r="AF6" s="37"/>
      <c r="AG6" s="83"/>
      <c r="AH6" s="83"/>
      <c r="AI6" s="90">
        <f>VLOOKUP(B6,[1]Body!$B$5:$AI$500,34,FALSE)</f>
        <v>172</v>
      </c>
      <c r="AJ6" s="37">
        <f>MAX(E6,H6,K6,N6,Q6,T6,W6,Z6,AC6,AF6)</f>
        <v>40</v>
      </c>
      <c r="AK6" s="91">
        <f>COUNTIF(E6:AH6,AJ6)</f>
        <v>1</v>
      </c>
      <c r="AL6" s="92">
        <f>SUM(G6,J6,M6,P6,S6,V6,Y6,AB6,AE6,AH6)</f>
        <v>21</v>
      </c>
      <c r="AM6" s="91">
        <f>IF(E6&gt;0,1,0)+IF(H6&gt;0,1,0)+IF(K6&gt;0,1,0)+IF(N6&gt;0,1,0)+IF(Q6&gt;0,1,0)+IF(T6&gt;0,1,0)+IF(W6&gt;0,1,0)+IF(Z6&gt;0,1,0)+IF(AC6&gt;0,1,0)+IF(AF6&gt;0,1,0)</f>
        <v>5</v>
      </c>
      <c r="AN6" s="93">
        <f>SUM(F6,I6,L6,O6,R6,U6,X6,AA6,AD6,AG6)</f>
        <v>22</v>
      </c>
      <c r="AO6" s="42" t="str">
        <f>VLOOKUP(B6,[1]Body!$B$5:$AJ$500,35,FALSE)</f>
        <v/>
      </c>
      <c r="AP6" s="43"/>
    </row>
    <row r="7" spans="1:42" ht="15.6" x14ac:dyDescent="0.3">
      <c r="A7" s="33">
        <v>3</v>
      </c>
      <c r="B7" s="34" t="s">
        <v>33</v>
      </c>
      <c r="C7" s="35">
        <v>1000</v>
      </c>
      <c r="D7" s="36" t="s">
        <v>209</v>
      </c>
      <c r="E7" s="37">
        <v>32</v>
      </c>
      <c r="F7" s="83">
        <v>4</v>
      </c>
      <c r="G7" s="83">
        <v>3</v>
      </c>
      <c r="H7" s="37">
        <v>35</v>
      </c>
      <c r="I7" s="83">
        <v>5</v>
      </c>
      <c r="J7" s="83">
        <v>5</v>
      </c>
      <c r="K7" s="37">
        <v>40</v>
      </c>
      <c r="L7" s="83">
        <v>4</v>
      </c>
      <c r="M7" s="83">
        <v>4</v>
      </c>
      <c r="N7" s="37">
        <v>32</v>
      </c>
      <c r="O7" s="83">
        <v>5</v>
      </c>
      <c r="P7" s="83">
        <v>5</v>
      </c>
      <c r="Q7" s="37">
        <v>32</v>
      </c>
      <c r="R7" s="83">
        <v>4.5</v>
      </c>
      <c r="S7" s="83">
        <v>4</v>
      </c>
      <c r="T7" s="37">
        <v>0</v>
      </c>
      <c r="U7" s="83">
        <v>0</v>
      </c>
      <c r="V7" s="83">
        <v>0</v>
      </c>
      <c r="W7" s="37"/>
      <c r="X7" s="83"/>
      <c r="Y7" s="83"/>
      <c r="Z7" s="37"/>
      <c r="AA7" s="83"/>
      <c r="AB7" s="83"/>
      <c r="AC7" s="37"/>
      <c r="AD7" s="83"/>
      <c r="AE7" s="83"/>
      <c r="AF7" s="37"/>
      <c r="AG7" s="83"/>
      <c r="AH7" s="83"/>
      <c r="AI7" s="90">
        <f>VLOOKUP(B7,[1]Body!$B$5:$AI$500,34,FALSE)</f>
        <v>171</v>
      </c>
      <c r="AJ7" s="37">
        <f>MAX(E7,H7,K7,N7,Q7,T7,W7,Z7,AC7,AF7)</f>
        <v>40</v>
      </c>
      <c r="AK7" s="91">
        <f>COUNTIF(E7:AH7,AJ7)</f>
        <v>1</v>
      </c>
      <c r="AL7" s="92">
        <f>SUM(G7,J7,M7,P7,S7,V7,Y7,AB7,AE7,AH7)</f>
        <v>21</v>
      </c>
      <c r="AM7" s="91">
        <f>IF(E7&gt;0,1,0)+IF(H7&gt;0,1,0)+IF(K7&gt;0,1,0)+IF(N7&gt;0,1,0)+IF(Q7&gt;0,1,0)+IF(T7&gt;0,1,0)+IF(W7&gt;0,1,0)+IF(Z7&gt;0,1,0)+IF(AC7&gt;0,1,0)+IF(AF7&gt;0,1,0)</f>
        <v>5</v>
      </c>
      <c r="AN7" s="93">
        <f>SUM(F7,I7,L7,O7,R7,U7,X7,AA7,AD7,AG7)</f>
        <v>22.5</v>
      </c>
      <c r="AO7" s="42" t="str">
        <f>VLOOKUP(B7,[1]Body!$B$5:$AJ$500,35,FALSE)</f>
        <v/>
      </c>
      <c r="AP7" s="43"/>
    </row>
    <row r="8" spans="1:42" ht="15.6" x14ac:dyDescent="0.3">
      <c r="A8" s="33">
        <v>4</v>
      </c>
      <c r="B8" s="34" t="s">
        <v>34</v>
      </c>
      <c r="C8" s="35">
        <v>1000</v>
      </c>
      <c r="D8" s="36" t="s">
        <v>35</v>
      </c>
      <c r="E8" s="37">
        <v>30</v>
      </c>
      <c r="F8" s="83">
        <v>3.5</v>
      </c>
      <c r="G8" s="83">
        <v>3</v>
      </c>
      <c r="H8" s="37">
        <v>30</v>
      </c>
      <c r="I8" s="83">
        <v>4.5</v>
      </c>
      <c r="J8" s="83">
        <v>4</v>
      </c>
      <c r="K8" s="37">
        <v>30</v>
      </c>
      <c r="L8" s="83">
        <v>2</v>
      </c>
      <c r="M8" s="83">
        <v>2</v>
      </c>
      <c r="N8" s="37">
        <v>0</v>
      </c>
      <c r="O8" s="83">
        <v>0</v>
      </c>
      <c r="P8" s="83">
        <v>0</v>
      </c>
      <c r="Q8" s="37">
        <v>29</v>
      </c>
      <c r="R8" s="83">
        <v>4.5</v>
      </c>
      <c r="S8" s="83">
        <v>4</v>
      </c>
      <c r="T8" s="37">
        <v>32</v>
      </c>
      <c r="U8" s="83">
        <v>3.5</v>
      </c>
      <c r="V8" s="83">
        <v>3</v>
      </c>
      <c r="W8" s="37"/>
      <c r="X8" s="83"/>
      <c r="Y8" s="83"/>
      <c r="Z8" s="37"/>
      <c r="AA8" s="83"/>
      <c r="AB8" s="83"/>
      <c r="AC8" s="37"/>
      <c r="AD8" s="83"/>
      <c r="AE8" s="83"/>
      <c r="AF8" s="37"/>
      <c r="AG8" s="83"/>
      <c r="AH8" s="83"/>
      <c r="AI8" s="90">
        <f>VLOOKUP(B8,[1]Body!$B$5:$AI$500,34,FALSE)</f>
        <v>151</v>
      </c>
      <c r="AJ8" s="37">
        <f>MAX(E8,H8,K8,N8,Q8,T8,W8,Z8,AC8,AF8)</f>
        <v>32</v>
      </c>
      <c r="AK8" s="91">
        <f>COUNTIF(E8:AH8,AJ8)</f>
        <v>1</v>
      </c>
      <c r="AL8" s="92">
        <f>SUM(G8,J8,M8,P8,S8,V8,Y8,AB8,AE8,AH8)</f>
        <v>16</v>
      </c>
      <c r="AM8" s="91">
        <f>IF(E8&gt;0,1,0)+IF(H8&gt;0,1,0)+IF(K8&gt;0,1,0)+IF(N8&gt;0,1,0)+IF(Q8&gt;0,1,0)+IF(T8&gt;0,1,0)+IF(W8&gt;0,1,0)+IF(Z8&gt;0,1,0)+IF(AC8&gt;0,1,0)+IF(AF8&gt;0,1,0)</f>
        <v>5</v>
      </c>
      <c r="AN8" s="93">
        <f>SUM(F8,I8,L8,O8,R8,U8,X8,AA8,AD8,AG8)</f>
        <v>18</v>
      </c>
      <c r="AO8" s="42" t="str">
        <f>VLOOKUP(B8,[1]Body!$B$5:$AJ$500,35,FALSE)</f>
        <v/>
      </c>
      <c r="AP8" s="43"/>
    </row>
    <row r="9" spans="1:42" ht="15.6" x14ac:dyDescent="0.3">
      <c r="A9" s="33">
        <v>5</v>
      </c>
      <c r="B9" s="34" t="s">
        <v>204</v>
      </c>
      <c r="C9" s="35">
        <v>1000</v>
      </c>
      <c r="D9" s="36" t="s">
        <v>45</v>
      </c>
      <c r="E9" s="37"/>
      <c r="F9" s="83"/>
      <c r="G9" s="83"/>
      <c r="H9" s="37"/>
      <c r="I9" s="83"/>
      <c r="J9" s="83"/>
      <c r="K9" s="37">
        <v>29</v>
      </c>
      <c r="L9" s="83">
        <v>2</v>
      </c>
      <c r="M9" s="83">
        <v>2</v>
      </c>
      <c r="N9" s="37">
        <v>29</v>
      </c>
      <c r="O9" s="83">
        <v>3</v>
      </c>
      <c r="P9" s="83">
        <v>3</v>
      </c>
      <c r="Q9" s="37">
        <v>35</v>
      </c>
      <c r="R9" s="83">
        <v>5</v>
      </c>
      <c r="S9" s="83">
        <v>5</v>
      </c>
      <c r="T9" s="37">
        <v>35</v>
      </c>
      <c r="U9" s="83">
        <v>4</v>
      </c>
      <c r="V9" s="83">
        <v>3</v>
      </c>
      <c r="W9" s="37"/>
      <c r="X9" s="83"/>
      <c r="Y9" s="83"/>
      <c r="Z9" s="37"/>
      <c r="AA9" s="83"/>
      <c r="AB9" s="83"/>
      <c r="AC9" s="37"/>
      <c r="AD9" s="83"/>
      <c r="AE9" s="83"/>
      <c r="AF9" s="37"/>
      <c r="AG9" s="83"/>
      <c r="AH9" s="83"/>
      <c r="AI9" s="90">
        <f>VLOOKUP(B9,[1]Body!$B$5:$AI$500,34,FALSE)</f>
        <v>128</v>
      </c>
      <c r="AJ9" s="37">
        <f>MAX(E9,H9,K9,N9,Q9,T9,W9,Z9,AC9,AF9)</f>
        <v>35</v>
      </c>
      <c r="AK9" s="91">
        <f>COUNTIF(E9:AH9,AJ9)</f>
        <v>2</v>
      </c>
      <c r="AL9" s="92">
        <f>SUM(G9,J9,M9,P9,S9,V9,Y9,AB9,AE9,AH9)</f>
        <v>13</v>
      </c>
      <c r="AM9" s="91">
        <f>IF(E9&gt;0,1,0)+IF(H9&gt;0,1,0)+IF(K9&gt;0,1,0)+IF(N9&gt;0,1,0)+IF(Q9&gt;0,1,0)+IF(T9&gt;0,1,0)+IF(W9&gt;0,1,0)+IF(Z9&gt;0,1,0)+IF(AC9&gt;0,1,0)+IF(AF9&gt;0,1,0)</f>
        <v>4</v>
      </c>
      <c r="AN9" s="93">
        <f>SUM(F9,I9,L9,O9,R9,U9,X9,AA9,AD9,AG9)</f>
        <v>14</v>
      </c>
      <c r="AO9" s="42" t="str">
        <f>VLOOKUP(B9,[1]Body!$B$5:$AJ$500,35,FALSE)</f>
        <v/>
      </c>
      <c r="AP9" s="43"/>
    </row>
    <row r="10" spans="1:42" ht="15.6" x14ac:dyDescent="0.3">
      <c r="A10" s="33">
        <v>6</v>
      </c>
      <c r="B10" s="34" t="s">
        <v>36</v>
      </c>
      <c r="C10" s="35">
        <v>1000</v>
      </c>
      <c r="D10" s="36" t="s">
        <v>32</v>
      </c>
      <c r="E10" s="37">
        <v>29</v>
      </c>
      <c r="F10" s="83">
        <v>3</v>
      </c>
      <c r="G10" s="83">
        <v>3</v>
      </c>
      <c r="H10" s="37">
        <v>28</v>
      </c>
      <c r="I10" s="83">
        <v>4</v>
      </c>
      <c r="J10" s="83">
        <v>4</v>
      </c>
      <c r="K10" s="37">
        <v>0</v>
      </c>
      <c r="L10" s="83">
        <v>0</v>
      </c>
      <c r="M10" s="83">
        <v>0</v>
      </c>
      <c r="N10" s="37">
        <v>30</v>
      </c>
      <c r="O10" s="83">
        <v>4</v>
      </c>
      <c r="P10" s="83">
        <v>4</v>
      </c>
      <c r="Q10" s="37">
        <v>0</v>
      </c>
      <c r="R10" s="83">
        <v>0</v>
      </c>
      <c r="S10" s="83">
        <v>0</v>
      </c>
      <c r="T10" s="37">
        <v>30</v>
      </c>
      <c r="U10" s="83">
        <v>3</v>
      </c>
      <c r="V10" s="83">
        <v>2</v>
      </c>
      <c r="W10" s="37"/>
      <c r="X10" s="83"/>
      <c r="Y10" s="83"/>
      <c r="Z10" s="37"/>
      <c r="AA10" s="83"/>
      <c r="AB10" s="83"/>
      <c r="AC10" s="37"/>
      <c r="AD10" s="83"/>
      <c r="AE10" s="83"/>
      <c r="AF10" s="37"/>
      <c r="AG10" s="83"/>
      <c r="AH10" s="83"/>
      <c r="AI10" s="90">
        <f>VLOOKUP(B10,[1]Body!$B$5:$AI$500,34,FALSE)</f>
        <v>117</v>
      </c>
      <c r="AJ10" s="37">
        <f>MAX(E10,H10,K10,N10,Q10,T10,W10,Z10,AC10,AF10)</f>
        <v>30</v>
      </c>
      <c r="AK10" s="91">
        <f>COUNTIF(E10:AH10,AJ10)</f>
        <v>2</v>
      </c>
      <c r="AL10" s="92">
        <f>SUM(G10,J10,M10,P10,S10,V10,Y10,AB10,AE10,AH10)</f>
        <v>13</v>
      </c>
      <c r="AM10" s="91">
        <f>IF(E10&gt;0,1,0)+IF(H10&gt;0,1,0)+IF(K10&gt;0,1,0)+IF(N10&gt;0,1,0)+IF(Q10&gt;0,1,0)+IF(T10&gt;0,1,0)+IF(W10&gt;0,1,0)+IF(Z10&gt;0,1,0)+IF(AC10&gt;0,1,0)+IF(AF10&gt;0,1,0)</f>
        <v>4</v>
      </c>
      <c r="AN10" s="93">
        <f>SUM(F10,I10,L10,O10,R10,U10,X10,AA10,AD10,AG10)</f>
        <v>14</v>
      </c>
      <c r="AO10" s="42" t="str">
        <f>VLOOKUP(B10,[1]Body!$B$5:$AJ$500,35,FALSE)</f>
        <v/>
      </c>
      <c r="AP10" s="43"/>
    </row>
    <row r="11" spans="1:42" ht="15.6" x14ac:dyDescent="0.3">
      <c r="A11" s="33">
        <v>7</v>
      </c>
      <c r="B11" s="34" t="s">
        <v>43</v>
      </c>
      <c r="C11" s="35">
        <v>1000</v>
      </c>
      <c r="D11" s="36" t="s">
        <v>35</v>
      </c>
      <c r="E11" s="37"/>
      <c r="F11" s="83"/>
      <c r="G11" s="83"/>
      <c r="H11" s="37">
        <v>27</v>
      </c>
      <c r="I11" s="83">
        <v>4</v>
      </c>
      <c r="J11" s="83">
        <v>4</v>
      </c>
      <c r="K11" s="37">
        <v>27</v>
      </c>
      <c r="L11" s="83">
        <v>2</v>
      </c>
      <c r="M11" s="83">
        <v>2</v>
      </c>
      <c r="N11" s="37">
        <v>0</v>
      </c>
      <c r="O11" s="83">
        <v>0</v>
      </c>
      <c r="P11" s="83">
        <v>0</v>
      </c>
      <c r="Q11" s="37">
        <v>28</v>
      </c>
      <c r="R11" s="83">
        <v>4</v>
      </c>
      <c r="S11" s="83">
        <v>4</v>
      </c>
      <c r="T11" s="37">
        <v>29</v>
      </c>
      <c r="U11" s="83">
        <v>3</v>
      </c>
      <c r="V11" s="83">
        <v>1</v>
      </c>
      <c r="W11" s="37"/>
      <c r="X11" s="83"/>
      <c r="Y11" s="83"/>
      <c r="Z11" s="37"/>
      <c r="AA11" s="83"/>
      <c r="AB11" s="83"/>
      <c r="AC11" s="37"/>
      <c r="AD11" s="83"/>
      <c r="AE11" s="83"/>
      <c r="AF11" s="37"/>
      <c r="AG11" s="83"/>
      <c r="AH11" s="83"/>
      <c r="AI11" s="90">
        <f>VLOOKUP(B11,[1]Body!$B$5:$AI$500,34,FALSE)</f>
        <v>111</v>
      </c>
      <c r="AJ11" s="37">
        <f>MAX(E11,H11,K11,N11,Q11,T11,W11,Z11,AC11,AF11)</f>
        <v>29</v>
      </c>
      <c r="AK11" s="91">
        <f>COUNTIF(E11:AH11,AJ11)</f>
        <v>1</v>
      </c>
      <c r="AL11" s="92">
        <f>SUM(G11,J11,M11,P11,S11,V11,Y11,AB11,AE11,AH11)</f>
        <v>11</v>
      </c>
      <c r="AM11" s="91">
        <f>IF(E11&gt;0,1,0)+IF(H11&gt;0,1,0)+IF(K11&gt;0,1,0)+IF(N11&gt;0,1,0)+IF(Q11&gt;0,1,0)+IF(T11&gt;0,1,0)+IF(W11&gt;0,1,0)+IF(Z11&gt;0,1,0)+IF(AC11&gt;0,1,0)+IF(AF11&gt;0,1,0)</f>
        <v>4</v>
      </c>
      <c r="AN11" s="93">
        <f>SUM(F11,I11,L11,O11,R11,U11,X11,AA11,AD11,AG11)</f>
        <v>13</v>
      </c>
      <c r="AO11" s="42" t="str">
        <f>VLOOKUP(B11,[1]Body!$B$5:$AJ$500,35,FALSE)</f>
        <v/>
      </c>
      <c r="AP11" s="43"/>
    </row>
    <row r="12" spans="1:42" ht="15.6" x14ac:dyDescent="0.3">
      <c r="A12" s="33">
        <v>8</v>
      </c>
      <c r="B12" s="34" t="s">
        <v>37</v>
      </c>
      <c r="C12" s="35">
        <v>1000</v>
      </c>
      <c r="D12" s="36" t="s">
        <v>38</v>
      </c>
      <c r="E12" s="37">
        <v>26</v>
      </c>
      <c r="F12" s="83">
        <v>2.5</v>
      </c>
      <c r="G12" s="83">
        <v>1</v>
      </c>
      <c r="H12" s="37">
        <v>25</v>
      </c>
      <c r="I12" s="83">
        <v>1.5</v>
      </c>
      <c r="J12" s="83">
        <v>0</v>
      </c>
      <c r="K12" s="37">
        <v>0</v>
      </c>
      <c r="L12" s="83">
        <v>0</v>
      </c>
      <c r="M12" s="83">
        <v>0</v>
      </c>
      <c r="N12" s="37">
        <v>0</v>
      </c>
      <c r="O12" s="83">
        <v>0</v>
      </c>
      <c r="P12" s="83">
        <v>0</v>
      </c>
      <c r="Q12" s="37">
        <v>0</v>
      </c>
      <c r="R12" s="83">
        <v>0</v>
      </c>
      <c r="S12" s="83">
        <v>0</v>
      </c>
      <c r="T12" s="37">
        <v>28</v>
      </c>
      <c r="U12" s="83">
        <v>3</v>
      </c>
      <c r="V12" s="83">
        <v>3</v>
      </c>
      <c r="W12" s="37"/>
      <c r="X12" s="83"/>
      <c r="Y12" s="83"/>
      <c r="Z12" s="37"/>
      <c r="AA12" s="83"/>
      <c r="AB12" s="83"/>
      <c r="AC12" s="37"/>
      <c r="AD12" s="83"/>
      <c r="AE12" s="83"/>
      <c r="AF12" s="37"/>
      <c r="AG12" s="83"/>
      <c r="AH12" s="83"/>
      <c r="AI12" s="90">
        <f>VLOOKUP(B12,[1]Body!$B$5:$AI$500,34,FALSE)</f>
        <v>79</v>
      </c>
      <c r="AJ12" s="37">
        <f>MAX(E12,H12,K12,N12,Q12,T12,W12,Z12,AC12,AF12)</f>
        <v>28</v>
      </c>
      <c r="AK12" s="91">
        <f>COUNTIF(E12:AH12,AJ12)</f>
        <v>1</v>
      </c>
      <c r="AL12" s="92">
        <f>SUM(G12,J12,M12,P12,S12,V12,Y12,AB12,AE12,AH12)</f>
        <v>4</v>
      </c>
      <c r="AM12" s="91">
        <f>IF(E12&gt;0,1,0)+IF(H12&gt;0,1,0)+IF(K12&gt;0,1,0)+IF(N12&gt;0,1,0)+IF(Q12&gt;0,1,0)+IF(T12&gt;0,1,0)+IF(W12&gt;0,1,0)+IF(Z12&gt;0,1,0)+IF(AC12&gt;0,1,0)+IF(AF12&gt;0,1,0)</f>
        <v>3</v>
      </c>
      <c r="AN12" s="93">
        <f>SUM(F12,I12,L12,O12,R12,U12,X12,AA12,AD12,AG12)</f>
        <v>7</v>
      </c>
      <c r="AO12" s="42" t="str">
        <f>VLOOKUP(B12,[1]Body!$B$5:$AJ$500,35,FALSE)</f>
        <v/>
      </c>
      <c r="AP12" s="43"/>
    </row>
    <row r="13" spans="1:42" ht="15.6" x14ac:dyDescent="0.3">
      <c r="A13" s="33">
        <v>9</v>
      </c>
      <c r="B13" s="34" t="s">
        <v>206</v>
      </c>
      <c r="C13" s="35">
        <v>1000</v>
      </c>
      <c r="D13" s="36" t="s">
        <v>209</v>
      </c>
      <c r="E13" s="37"/>
      <c r="F13" s="83"/>
      <c r="G13" s="83"/>
      <c r="H13" s="37"/>
      <c r="I13" s="83"/>
      <c r="J13" s="83"/>
      <c r="K13" s="37">
        <v>26</v>
      </c>
      <c r="L13" s="83">
        <v>1</v>
      </c>
      <c r="M13" s="83">
        <v>1</v>
      </c>
      <c r="N13" s="37">
        <v>28</v>
      </c>
      <c r="O13" s="83">
        <v>2.5</v>
      </c>
      <c r="P13" s="83">
        <v>2</v>
      </c>
      <c r="Q13" s="37">
        <v>0</v>
      </c>
      <c r="R13" s="83">
        <v>0</v>
      </c>
      <c r="S13" s="83">
        <v>0</v>
      </c>
      <c r="T13" s="37">
        <v>0</v>
      </c>
      <c r="U13" s="83">
        <v>0</v>
      </c>
      <c r="V13" s="83">
        <v>0</v>
      </c>
      <c r="W13" s="37"/>
      <c r="X13" s="83"/>
      <c r="Y13" s="83"/>
      <c r="Z13" s="37"/>
      <c r="AA13" s="83"/>
      <c r="AB13" s="83"/>
      <c r="AC13" s="37"/>
      <c r="AD13" s="83"/>
      <c r="AE13" s="83"/>
      <c r="AF13" s="37"/>
      <c r="AG13" s="83"/>
      <c r="AH13" s="83"/>
      <c r="AI13" s="90">
        <f>VLOOKUP(B13,[1]Body!$B$5:$AI$500,34,FALSE)</f>
        <v>54</v>
      </c>
      <c r="AJ13" s="37">
        <f>MAX(E13,H13,K13,N13,Q13,T13,W13,Z13,AC13,AF13)</f>
        <v>28</v>
      </c>
      <c r="AK13" s="91">
        <f>COUNTIF(E13:AH13,AJ13)</f>
        <v>1</v>
      </c>
      <c r="AL13" s="92">
        <f>SUM(G13,J13,M13,P13,S13,V13,Y13,AB13,AE13,AH13)</f>
        <v>3</v>
      </c>
      <c r="AM13" s="91">
        <f>IF(E13&gt;0,1,0)+IF(H13&gt;0,1,0)+IF(K13&gt;0,1,0)+IF(N13&gt;0,1,0)+IF(Q13&gt;0,1,0)+IF(T13&gt;0,1,0)+IF(W13&gt;0,1,0)+IF(Z13&gt;0,1,0)+IF(AC13&gt;0,1,0)+IF(AF13&gt;0,1,0)</f>
        <v>2</v>
      </c>
      <c r="AN13" s="93">
        <f>SUM(F13,I13,L13,O13,R13,U13,X13,AA13,AD13,AG13)</f>
        <v>3.5</v>
      </c>
      <c r="AO13" s="42" t="str">
        <f>VLOOKUP(B13,[1]Body!$B$5:$AJ$500,35,FALSE)</f>
        <v/>
      </c>
      <c r="AP13" s="43"/>
    </row>
    <row r="14" spans="1:42" ht="14.25" customHeight="1" x14ac:dyDescent="0.3">
      <c r="A14" s="33">
        <v>10</v>
      </c>
      <c r="B14" s="34" t="s">
        <v>208</v>
      </c>
      <c r="C14" s="35">
        <v>1000</v>
      </c>
      <c r="D14" s="36" t="s">
        <v>209</v>
      </c>
      <c r="E14" s="37"/>
      <c r="F14" s="83"/>
      <c r="G14" s="83"/>
      <c r="H14" s="37"/>
      <c r="I14" s="83"/>
      <c r="J14" s="83"/>
      <c r="K14" s="37">
        <v>25</v>
      </c>
      <c r="L14" s="83">
        <v>0</v>
      </c>
      <c r="M14" s="83">
        <v>0</v>
      </c>
      <c r="N14" s="37">
        <v>27</v>
      </c>
      <c r="O14" s="83">
        <v>1.5</v>
      </c>
      <c r="P14" s="83">
        <v>1</v>
      </c>
      <c r="Q14" s="37">
        <v>0</v>
      </c>
      <c r="R14" s="83">
        <v>0</v>
      </c>
      <c r="S14" s="83">
        <v>0</v>
      </c>
      <c r="T14" s="37">
        <v>0</v>
      </c>
      <c r="U14" s="83">
        <v>0</v>
      </c>
      <c r="V14" s="83">
        <v>0</v>
      </c>
      <c r="W14" s="37"/>
      <c r="X14" s="83"/>
      <c r="Y14" s="83"/>
      <c r="Z14" s="37"/>
      <c r="AA14" s="83"/>
      <c r="AB14" s="83"/>
      <c r="AC14" s="37"/>
      <c r="AD14" s="83"/>
      <c r="AE14" s="83"/>
      <c r="AF14" s="37"/>
      <c r="AG14" s="83"/>
      <c r="AH14" s="83"/>
      <c r="AI14" s="90">
        <f>VLOOKUP(B14,[1]Body!$B$5:$AI$500,34,FALSE)</f>
        <v>52</v>
      </c>
      <c r="AJ14" s="37">
        <f>MAX(E14,H14,K14,N14,Q14,T14,W14,Z14,AC14,AF14)</f>
        <v>27</v>
      </c>
      <c r="AK14" s="91">
        <f>COUNTIF(E14:AH14,AJ14)</f>
        <v>1</v>
      </c>
      <c r="AL14" s="92">
        <f>SUM(G14,J14,M14,P14,S14,V14,Y14,AB14,AE14,AH14)</f>
        <v>1</v>
      </c>
      <c r="AM14" s="91">
        <f>IF(E14&gt;0,1,0)+IF(H14&gt;0,1,0)+IF(K14&gt;0,1,0)+IF(N14&gt;0,1,0)+IF(Q14&gt;0,1,0)+IF(T14&gt;0,1,0)+IF(W14&gt;0,1,0)+IF(Z14&gt;0,1,0)+IF(AC14&gt;0,1,0)+IF(AF14&gt;0,1,0)</f>
        <v>2</v>
      </c>
      <c r="AN14" s="93">
        <f>SUM(F14,I14,L14,O14,R14,U14,X14,AA14,AD14,AG14)</f>
        <v>1.5</v>
      </c>
      <c r="AO14" s="42" t="str">
        <f>VLOOKUP(B14,[1]Body!$B$5:$AJ$500,35,FALSE)</f>
        <v/>
      </c>
      <c r="AP14" s="43"/>
    </row>
    <row r="15" spans="1:42" ht="14.25" customHeight="1" x14ac:dyDescent="0.3">
      <c r="A15" s="33">
        <v>11</v>
      </c>
      <c r="B15" s="34" t="s">
        <v>243</v>
      </c>
      <c r="C15" s="35">
        <v>1000</v>
      </c>
      <c r="D15" s="36" t="s">
        <v>38</v>
      </c>
      <c r="E15" s="37"/>
      <c r="F15" s="83"/>
      <c r="G15" s="83"/>
      <c r="H15" s="37"/>
      <c r="I15" s="83"/>
      <c r="J15" s="83"/>
      <c r="K15" s="37"/>
      <c r="L15" s="83"/>
      <c r="M15" s="83"/>
      <c r="N15" s="37"/>
      <c r="O15" s="83"/>
      <c r="P15" s="83"/>
      <c r="Q15" s="37">
        <v>24</v>
      </c>
      <c r="R15" s="83">
        <v>2</v>
      </c>
      <c r="S15" s="83">
        <v>0</v>
      </c>
      <c r="T15" s="37">
        <v>26</v>
      </c>
      <c r="U15" s="83">
        <v>2</v>
      </c>
      <c r="V15" s="83">
        <v>2</v>
      </c>
      <c r="W15" s="37"/>
      <c r="X15" s="83"/>
      <c r="Y15" s="83"/>
      <c r="Z15" s="37"/>
      <c r="AA15" s="83"/>
      <c r="AB15" s="83"/>
      <c r="AC15" s="37"/>
      <c r="AD15" s="83"/>
      <c r="AE15" s="83"/>
      <c r="AF15" s="37"/>
      <c r="AG15" s="83"/>
      <c r="AH15" s="83"/>
      <c r="AI15" s="90">
        <f>VLOOKUP(B15,[1]Body!$B$5:$AI$500,34,FALSE)</f>
        <v>50</v>
      </c>
      <c r="AJ15" s="37">
        <f>MAX(E15,H15,K15,N15,Q15,T15,W15,Z15,AC15,AF15)</f>
        <v>26</v>
      </c>
      <c r="AK15" s="91">
        <f>COUNTIF(E15:AH15,AJ15)</f>
        <v>1</v>
      </c>
      <c r="AL15" s="92">
        <f>SUM(G15,J15,M15,P15,S15,V15,Y15,AB15,AE15,AH15)</f>
        <v>2</v>
      </c>
      <c r="AM15" s="91">
        <f>IF(E15&gt;0,1,0)+IF(H15&gt;0,1,0)+IF(K15&gt;0,1,0)+IF(N15&gt;0,1,0)+IF(Q15&gt;0,1,0)+IF(T15&gt;0,1,0)+IF(W15&gt;0,1,0)+IF(Z15&gt;0,1,0)+IF(AC15&gt;0,1,0)+IF(AF15&gt;0,1,0)</f>
        <v>2</v>
      </c>
      <c r="AN15" s="93">
        <f>SUM(F15,I15,L15,O15,R15,U15,X15,AA15,AD15,AG15)</f>
        <v>4</v>
      </c>
      <c r="AO15" s="42" t="str">
        <f>VLOOKUP(B15,[1]Body!$B$5:$AJ$500,35,FALSE)</f>
        <v/>
      </c>
      <c r="AP15" s="43"/>
    </row>
    <row r="16" spans="1:42" ht="15.6" x14ac:dyDescent="0.3">
      <c r="A16" s="33">
        <v>12</v>
      </c>
      <c r="B16" s="34" t="s">
        <v>39</v>
      </c>
      <c r="C16" s="35">
        <v>1000</v>
      </c>
      <c r="D16" s="36" t="s">
        <v>40</v>
      </c>
      <c r="E16" s="37"/>
      <c r="F16" s="83"/>
      <c r="G16" s="83"/>
      <c r="H16" s="37">
        <v>29</v>
      </c>
      <c r="I16" s="83">
        <v>4</v>
      </c>
      <c r="J16" s="83">
        <v>4</v>
      </c>
      <c r="K16" s="37">
        <v>0</v>
      </c>
      <c r="L16" s="83">
        <v>0</v>
      </c>
      <c r="M16" s="83">
        <v>0</v>
      </c>
      <c r="N16" s="37">
        <v>0</v>
      </c>
      <c r="O16" s="83">
        <v>0</v>
      </c>
      <c r="P16" s="83">
        <v>0</v>
      </c>
      <c r="Q16" s="37">
        <v>0</v>
      </c>
      <c r="R16" s="83">
        <v>0</v>
      </c>
      <c r="S16" s="83">
        <v>0</v>
      </c>
      <c r="T16" s="37">
        <v>0</v>
      </c>
      <c r="U16" s="83">
        <v>0</v>
      </c>
      <c r="V16" s="83">
        <v>0</v>
      </c>
      <c r="W16" s="37"/>
      <c r="X16" s="83"/>
      <c r="Y16" s="83"/>
      <c r="Z16" s="37"/>
      <c r="AA16" s="83"/>
      <c r="AB16" s="83"/>
      <c r="AC16" s="37"/>
      <c r="AD16" s="83"/>
      <c r="AE16" s="83"/>
      <c r="AF16" s="37"/>
      <c r="AG16" s="83"/>
      <c r="AH16" s="83"/>
      <c r="AI16" s="90">
        <f>VLOOKUP(B16,[1]Body!$B$5:$AI$500,34,FALSE)</f>
        <v>29</v>
      </c>
      <c r="AJ16" s="37">
        <f>MAX(E16,H16,K16,N16,Q16,T16,W16,Z16,AC16,AF16)</f>
        <v>29</v>
      </c>
      <c r="AK16" s="91">
        <f>COUNTIF(E16:AH16,AJ16)</f>
        <v>1</v>
      </c>
      <c r="AL16" s="92">
        <f>SUM(G16,J16,M16,P16,S16,V16,Y16,AB16,AE16,AH16)</f>
        <v>4</v>
      </c>
      <c r="AM16" s="91">
        <f>IF(E16&gt;0,1,0)+IF(H16&gt;0,1,0)+IF(K16&gt;0,1,0)+IF(N16&gt;0,1,0)+IF(Q16&gt;0,1,0)+IF(T16&gt;0,1,0)+IF(W16&gt;0,1,0)+IF(Z16&gt;0,1,0)+IF(AC16&gt;0,1,0)+IF(AF16&gt;0,1,0)</f>
        <v>1</v>
      </c>
      <c r="AN16" s="93">
        <f>SUM(F16,I16,L16,O16,R16,U16,X16,AA16,AD16,AG16)</f>
        <v>4</v>
      </c>
      <c r="AO16" s="42" t="str">
        <f>VLOOKUP(B16,[1]Body!$B$5:$AJ$500,35,FALSE)</f>
        <v/>
      </c>
      <c r="AP16" s="43"/>
    </row>
    <row r="17" spans="1:43" ht="15" customHeight="1" x14ac:dyDescent="0.3">
      <c r="A17" s="33">
        <v>13</v>
      </c>
      <c r="B17" s="34" t="s">
        <v>41</v>
      </c>
      <c r="C17" s="35">
        <v>1000</v>
      </c>
      <c r="D17" s="36" t="s">
        <v>42</v>
      </c>
      <c r="E17" s="37">
        <v>28</v>
      </c>
      <c r="F17" s="83">
        <v>3</v>
      </c>
      <c r="G17" s="83">
        <v>3</v>
      </c>
      <c r="H17" s="37">
        <v>0</v>
      </c>
      <c r="I17" s="83">
        <v>0</v>
      </c>
      <c r="J17" s="83">
        <v>0</v>
      </c>
      <c r="K17" s="37">
        <v>0</v>
      </c>
      <c r="L17" s="83">
        <v>0</v>
      </c>
      <c r="M17" s="83">
        <v>0</v>
      </c>
      <c r="N17" s="37">
        <v>0</v>
      </c>
      <c r="O17" s="83">
        <v>0</v>
      </c>
      <c r="P17" s="83">
        <v>0</v>
      </c>
      <c r="Q17" s="37">
        <v>0</v>
      </c>
      <c r="R17" s="83">
        <v>0</v>
      </c>
      <c r="S17" s="83">
        <v>0</v>
      </c>
      <c r="T17" s="37">
        <v>0</v>
      </c>
      <c r="U17" s="83">
        <v>0</v>
      </c>
      <c r="V17" s="83">
        <v>0</v>
      </c>
      <c r="W17" s="37"/>
      <c r="X17" s="83"/>
      <c r="Y17" s="83"/>
      <c r="Z17" s="37"/>
      <c r="AA17" s="83"/>
      <c r="AB17" s="83"/>
      <c r="AC17" s="37"/>
      <c r="AD17" s="83"/>
      <c r="AE17" s="83"/>
      <c r="AF17" s="37"/>
      <c r="AG17" s="83"/>
      <c r="AH17" s="83"/>
      <c r="AI17" s="90">
        <f>VLOOKUP(B17,[1]Body!$B$5:$AI$500,34,FALSE)</f>
        <v>28</v>
      </c>
      <c r="AJ17" s="37">
        <f>MAX(E17,H17,K17,N17,Q17,T17,W17,Z17,AC17,AF17)</f>
        <v>28</v>
      </c>
      <c r="AK17" s="91">
        <f>COUNTIF(E17:AH17,AJ17)</f>
        <v>1</v>
      </c>
      <c r="AL17" s="92">
        <f>SUM(G17,J17,M17,P17,S17,V17,Y17,AB17,AE17,AH17)</f>
        <v>3</v>
      </c>
      <c r="AM17" s="91">
        <f>IF(E17&gt;0,1,0)+IF(H17&gt;0,1,0)+IF(K17&gt;0,1,0)+IF(N17&gt;0,1,0)+IF(Q17&gt;0,1,0)+IF(T17&gt;0,1,0)+IF(W17&gt;0,1,0)+IF(Z17&gt;0,1,0)+IF(AC17&gt;0,1,0)+IF(AF17&gt;0,1,0)</f>
        <v>1</v>
      </c>
      <c r="AN17" s="93">
        <f>SUM(F17,I17,L17,O17,R17,U17,X17,AA17,AD17,AG17)</f>
        <v>3</v>
      </c>
      <c r="AO17" s="42" t="str">
        <f>VLOOKUP(B17,[1]Body!$B$5:$AJ$500,35,FALSE)</f>
        <v/>
      </c>
      <c r="AP17" s="43"/>
    </row>
    <row r="18" spans="1:43" ht="15" customHeight="1" x14ac:dyDescent="0.3">
      <c r="A18" s="33">
        <v>14</v>
      </c>
      <c r="B18" s="34" t="s">
        <v>205</v>
      </c>
      <c r="C18" s="35">
        <v>1000</v>
      </c>
      <c r="D18" s="36" t="s">
        <v>167</v>
      </c>
      <c r="E18" s="37"/>
      <c r="F18" s="83"/>
      <c r="G18" s="83"/>
      <c r="H18" s="37"/>
      <c r="I18" s="83"/>
      <c r="J18" s="83"/>
      <c r="K18" s="37">
        <v>28</v>
      </c>
      <c r="L18" s="83">
        <v>2</v>
      </c>
      <c r="M18" s="83">
        <v>2</v>
      </c>
      <c r="N18" s="37">
        <v>0</v>
      </c>
      <c r="O18" s="83">
        <v>0</v>
      </c>
      <c r="P18" s="83">
        <v>0</v>
      </c>
      <c r="Q18" s="37">
        <v>0</v>
      </c>
      <c r="R18" s="83">
        <v>0</v>
      </c>
      <c r="S18" s="83">
        <v>0</v>
      </c>
      <c r="T18" s="37">
        <v>0</v>
      </c>
      <c r="U18" s="83">
        <v>0</v>
      </c>
      <c r="V18" s="83">
        <v>0</v>
      </c>
      <c r="W18" s="37"/>
      <c r="X18" s="83"/>
      <c r="Y18" s="83"/>
      <c r="Z18" s="37"/>
      <c r="AA18" s="83"/>
      <c r="AB18" s="83"/>
      <c r="AC18" s="37"/>
      <c r="AD18" s="83"/>
      <c r="AE18" s="83"/>
      <c r="AF18" s="37"/>
      <c r="AG18" s="83"/>
      <c r="AH18" s="83"/>
      <c r="AI18" s="90">
        <f>VLOOKUP(B18,[1]Body!$B$5:$AI$500,34,FALSE)</f>
        <v>28</v>
      </c>
      <c r="AJ18" s="37">
        <f>MAX(E18,H18,K18,N18,Q18,T18,W18,Z18,AC18,AF18)</f>
        <v>28</v>
      </c>
      <c r="AK18" s="91">
        <f>COUNTIF(E18:AH18,AJ18)</f>
        <v>1</v>
      </c>
      <c r="AL18" s="92">
        <f>SUM(G18,J18,M18,P18,S18,V18,Y18,AB18,AE18,AH18)</f>
        <v>2</v>
      </c>
      <c r="AM18" s="91">
        <f>IF(E18&gt;0,1,0)+IF(H18&gt;0,1,0)+IF(K18&gt;0,1,0)+IF(N18&gt;0,1,0)+IF(Q18&gt;0,1,0)+IF(T18&gt;0,1,0)+IF(W18&gt;0,1,0)+IF(Z18&gt;0,1,0)+IF(AC18&gt;0,1,0)+IF(AF18&gt;0,1,0)</f>
        <v>1</v>
      </c>
      <c r="AN18" s="93">
        <f>SUM(F18,I18,L18,O18,R18,U18,X18,AA18,AD18,AG18)</f>
        <v>2</v>
      </c>
      <c r="AO18" s="42" t="str">
        <f>VLOOKUP(B18,[1]Body!$B$5:$AJ$500,35,FALSE)</f>
        <v/>
      </c>
      <c r="AP18" s="44"/>
      <c r="AQ18" s="45"/>
    </row>
    <row r="19" spans="1:43" ht="15" customHeight="1" x14ac:dyDescent="0.3">
      <c r="A19" s="33">
        <v>15</v>
      </c>
      <c r="B19" s="34" t="s">
        <v>450</v>
      </c>
      <c r="C19" s="35">
        <v>1000</v>
      </c>
      <c r="D19" s="36" t="s">
        <v>451</v>
      </c>
      <c r="E19" s="37"/>
      <c r="F19" s="83"/>
      <c r="G19" s="83"/>
      <c r="H19" s="37"/>
      <c r="I19" s="83"/>
      <c r="J19" s="83"/>
      <c r="K19" s="37"/>
      <c r="L19" s="83"/>
      <c r="M19" s="83"/>
      <c r="N19" s="37"/>
      <c r="O19" s="83"/>
      <c r="P19" s="83"/>
      <c r="Q19" s="37"/>
      <c r="R19" s="83"/>
      <c r="S19" s="83"/>
      <c r="T19" s="37">
        <v>27</v>
      </c>
      <c r="U19" s="83">
        <v>3</v>
      </c>
      <c r="V19" s="83">
        <v>2</v>
      </c>
      <c r="W19" s="37"/>
      <c r="X19" s="83"/>
      <c r="Y19" s="83"/>
      <c r="Z19" s="37"/>
      <c r="AA19" s="83"/>
      <c r="AB19" s="83"/>
      <c r="AC19" s="37"/>
      <c r="AD19" s="83"/>
      <c r="AE19" s="83"/>
      <c r="AF19" s="37"/>
      <c r="AG19" s="83"/>
      <c r="AH19" s="83"/>
      <c r="AI19" s="90">
        <f>VLOOKUP(B19,[1]Body!$B$5:$AI$500,34,FALSE)</f>
        <v>27</v>
      </c>
      <c r="AJ19" s="37">
        <f>MAX(E19,H19,K19,N19,Q19,T19,W19,Z19,AC19,AF19)</f>
        <v>27</v>
      </c>
      <c r="AK19" s="91">
        <f>COUNTIF(E19:AH19,AJ19)</f>
        <v>1</v>
      </c>
      <c r="AL19" s="92">
        <f>SUM(G19,J19,M19,P19,S19,V19,Y19,AB19,AE19,AH19)</f>
        <v>2</v>
      </c>
      <c r="AM19" s="91">
        <f>IF(E19&gt;0,1,0)+IF(H19&gt;0,1,0)+IF(K19&gt;0,1,0)+IF(N19&gt;0,1,0)+IF(Q19&gt;0,1,0)+IF(T19&gt;0,1,0)+IF(W19&gt;0,1,0)+IF(Z19&gt;0,1,0)+IF(AC19&gt;0,1,0)+IF(AF19&gt;0,1,0)</f>
        <v>1</v>
      </c>
      <c r="AN19" s="93">
        <f>SUM(F19,I19,L19,O19,R19,U19,X19,AA19,AD19,AG19)</f>
        <v>3</v>
      </c>
      <c r="AO19" s="42" t="str">
        <f>VLOOKUP(B19,[1]Body!$B$5:$AJ$500,35,FALSE)</f>
        <v/>
      </c>
      <c r="AP19" s="43"/>
    </row>
    <row r="20" spans="1:43" ht="15" customHeight="1" x14ac:dyDescent="0.3">
      <c r="A20" s="33">
        <v>16</v>
      </c>
      <c r="B20" s="34" t="s">
        <v>239</v>
      </c>
      <c r="C20" s="35">
        <v>1000</v>
      </c>
      <c r="D20" s="36" t="s">
        <v>240</v>
      </c>
      <c r="E20" s="37"/>
      <c r="F20" s="83"/>
      <c r="G20" s="83"/>
      <c r="H20" s="37"/>
      <c r="I20" s="83"/>
      <c r="J20" s="83"/>
      <c r="K20" s="37"/>
      <c r="L20" s="83"/>
      <c r="M20" s="83"/>
      <c r="N20" s="37"/>
      <c r="O20" s="83"/>
      <c r="P20" s="83"/>
      <c r="Q20" s="37">
        <v>27</v>
      </c>
      <c r="R20" s="83">
        <v>2.5</v>
      </c>
      <c r="S20" s="83">
        <v>2</v>
      </c>
      <c r="T20" s="37">
        <v>0</v>
      </c>
      <c r="U20" s="83">
        <v>0</v>
      </c>
      <c r="V20" s="83">
        <v>0</v>
      </c>
      <c r="W20" s="37"/>
      <c r="X20" s="83"/>
      <c r="Y20" s="83"/>
      <c r="Z20" s="37"/>
      <c r="AA20" s="83"/>
      <c r="AB20" s="83"/>
      <c r="AC20" s="37"/>
      <c r="AD20" s="83"/>
      <c r="AE20" s="83"/>
      <c r="AF20" s="37"/>
      <c r="AG20" s="83"/>
      <c r="AH20" s="83"/>
      <c r="AI20" s="90">
        <f>VLOOKUP(B20,[1]Body!$B$5:$AI$500,34,FALSE)</f>
        <v>27</v>
      </c>
      <c r="AJ20" s="37">
        <f>MAX(E20,H20,K20,N20,Q20,T20,W20,Z20,AC20,AF20)</f>
        <v>27</v>
      </c>
      <c r="AK20" s="91">
        <f>COUNTIF(E20:AH20,AJ20)</f>
        <v>1</v>
      </c>
      <c r="AL20" s="92">
        <f>SUM(G20,J20,M20,P20,S20,V20,Y20,AB20,AE20,AH20)</f>
        <v>2</v>
      </c>
      <c r="AM20" s="91">
        <f>IF(E20&gt;0,1,0)+IF(H20&gt;0,1,0)+IF(K20&gt;0,1,0)+IF(N20&gt;0,1,0)+IF(Q20&gt;0,1,0)+IF(T20&gt;0,1,0)+IF(W20&gt;0,1,0)+IF(Z20&gt;0,1,0)+IF(AC20&gt;0,1,0)+IF(AF20&gt;0,1,0)</f>
        <v>1</v>
      </c>
      <c r="AN20" s="93">
        <f>SUM(F20,I20,L20,O20,R20,U20,X20,AA20,AD20,AG20)</f>
        <v>2.5</v>
      </c>
      <c r="AO20" s="42" t="str">
        <f>VLOOKUP(B20,[1]Body!$B$5:$AJ$500,35,FALSE)</f>
        <v/>
      </c>
      <c r="AP20" s="43"/>
    </row>
    <row r="21" spans="1:43" ht="15" customHeight="1" x14ac:dyDescent="0.3">
      <c r="A21" s="33">
        <v>17</v>
      </c>
      <c r="B21" s="34" t="s">
        <v>44</v>
      </c>
      <c r="C21" s="35">
        <v>1000</v>
      </c>
      <c r="D21" s="36" t="s">
        <v>45</v>
      </c>
      <c r="E21" s="37">
        <v>27</v>
      </c>
      <c r="F21" s="83">
        <v>2.5</v>
      </c>
      <c r="G21" s="83">
        <v>1</v>
      </c>
      <c r="H21" s="37">
        <v>0</v>
      </c>
      <c r="I21" s="83">
        <v>0</v>
      </c>
      <c r="J21" s="83">
        <v>0</v>
      </c>
      <c r="K21" s="37">
        <v>0</v>
      </c>
      <c r="L21" s="83">
        <v>0</v>
      </c>
      <c r="M21" s="83">
        <v>0</v>
      </c>
      <c r="N21" s="37">
        <v>0</v>
      </c>
      <c r="O21" s="83">
        <v>0</v>
      </c>
      <c r="P21" s="83">
        <v>0</v>
      </c>
      <c r="Q21" s="37">
        <v>0</v>
      </c>
      <c r="R21" s="83">
        <v>0</v>
      </c>
      <c r="S21" s="83">
        <v>0</v>
      </c>
      <c r="T21" s="37">
        <v>0</v>
      </c>
      <c r="U21" s="83">
        <v>0</v>
      </c>
      <c r="V21" s="83">
        <v>0</v>
      </c>
      <c r="W21" s="37"/>
      <c r="X21" s="83"/>
      <c r="Y21" s="83"/>
      <c r="Z21" s="37"/>
      <c r="AA21" s="83"/>
      <c r="AB21" s="83"/>
      <c r="AC21" s="37"/>
      <c r="AD21" s="83"/>
      <c r="AE21" s="83"/>
      <c r="AF21" s="37"/>
      <c r="AG21" s="83"/>
      <c r="AH21" s="83"/>
      <c r="AI21" s="90">
        <f>VLOOKUP(B21,[1]Body!$B$5:$AI$500,34,FALSE)</f>
        <v>27</v>
      </c>
      <c r="AJ21" s="37">
        <f>MAX(E21,H21,K21,N21,Q21,T21,W21,Z21,AC21,AF21)</f>
        <v>27</v>
      </c>
      <c r="AK21" s="91">
        <f>COUNTIF(E21:AH21,AJ21)</f>
        <v>1</v>
      </c>
      <c r="AL21" s="92">
        <f>SUM(G21,J21,M21,P21,S21,V21,Y21,AB21,AE21,AH21)</f>
        <v>1</v>
      </c>
      <c r="AM21" s="91">
        <f>IF(E21&gt;0,1,0)+IF(H21&gt;0,1,0)+IF(K21&gt;0,1,0)+IF(N21&gt;0,1,0)+IF(Q21&gt;0,1,0)+IF(T21&gt;0,1,0)+IF(W21&gt;0,1,0)+IF(Z21&gt;0,1,0)+IF(AC21&gt;0,1,0)+IF(AF21&gt;0,1,0)</f>
        <v>1</v>
      </c>
      <c r="AN21" s="93">
        <f>SUM(F21,I21,L21,O21,R21,U21,X21,AA21,AD21,AG21)</f>
        <v>2.5</v>
      </c>
      <c r="AO21" s="42" t="str">
        <f>VLOOKUP(B21,[1]Body!$B$5:$AJ$500,35,FALSE)</f>
        <v/>
      </c>
      <c r="AP21" s="43"/>
    </row>
    <row r="22" spans="1:43" s="45" customFormat="1" ht="15" customHeight="1" x14ac:dyDescent="0.3">
      <c r="A22" s="33">
        <v>18</v>
      </c>
      <c r="B22" s="34" t="s">
        <v>46</v>
      </c>
      <c r="C22" s="35">
        <v>1000</v>
      </c>
      <c r="D22" s="36" t="s">
        <v>40</v>
      </c>
      <c r="E22" s="37"/>
      <c r="F22" s="83"/>
      <c r="G22" s="83"/>
      <c r="H22" s="37">
        <v>26</v>
      </c>
      <c r="I22" s="83">
        <v>3</v>
      </c>
      <c r="J22" s="83">
        <v>2</v>
      </c>
      <c r="K22" s="37">
        <v>0</v>
      </c>
      <c r="L22" s="83">
        <v>0</v>
      </c>
      <c r="M22" s="83">
        <v>0</v>
      </c>
      <c r="N22" s="37">
        <v>0</v>
      </c>
      <c r="O22" s="83">
        <v>0</v>
      </c>
      <c r="P22" s="83">
        <v>0</v>
      </c>
      <c r="Q22" s="37">
        <v>0</v>
      </c>
      <c r="R22" s="83">
        <v>0</v>
      </c>
      <c r="S22" s="83">
        <v>0</v>
      </c>
      <c r="T22" s="37">
        <v>0</v>
      </c>
      <c r="U22" s="83">
        <v>0</v>
      </c>
      <c r="V22" s="83">
        <v>0</v>
      </c>
      <c r="W22" s="37"/>
      <c r="X22" s="83"/>
      <c r="Y22" s="83"/>
      <c r="Z22" s="37"/>
      <c r="AA22" s="83"/>
      <c r="AB22" s="83"/>
      <c r="AC22" s="37"/>
      <c r="AD22" s="83"/>
      <c r="AE22" s="83"/>
      <c r="AF22" s="37"/>
      <c r="AG22" s="83"/>
      <c r="AH22" s="83"/>
      <c r="AI22" s="90">
        <f>VLOOKUP(B22,[1]Body!$B$5:$AI$500,34,FALSE)</f>
        <v>26</v>
      </c>
      <c r="AJ22" s="37">
        <f>MAX(E22,H22,K22,N22,Q22,T22,W22,Z22,AC22,AF22)</f>
        <v>26</v>
      </c>
      <c r="AK22" s="91">
        <f>COUNTIF(E22:AH22,AJ22)</f>
        <v>1</v>
      </c>
      <c r="AL22" s="92">
        <f>SUM(G22,J22,M22,P22,S22,V22,Y22,AB22,AE22,AH22)</f>
        <v>2</v>
      </c>
      <c r="AM22" s="91">
        <f>IF(E22&gt;0,1,0)+IF(H22&gt;0,1,0)+IF(K22&gt;0,1,0)+IF(N22&gt;0,1,0)+IF(Q22&gt;0,1,0)+IF(T22&gt;0,1,0)+IF(W22&gt;0,1,0)+IF(Z22&gt;0,1,0)+IF(AC22&gt;0,1,0)+IF(AF22&gt;0,1,0)</f>
        <v>1</v>
      </c>
      <c r="AN22" s="93">
        <f>SUM(F22,I22,L22,O22,R22,U22,X22,AA22,AD22,AG22)</f>
        <v>3</v>
      </c>
      <c r="AO22" s="42" t="str">
        <f>VLOOKUP(B22,[1]Body!$B$5:$AJ$500,35,FALSE)</f>
        <v/>
      </c>
      <c r="AP22" s="43"/>
      <c r="AQ22"/>
    </row>
    <row r="23" spans="1:43" ht="15.6" x14ac:dyDescent="0.3">
      <c r="A23" s="33">
        <v>19</v>
      </c>
      <c r="B23" s="34" t="s">
        <v>241</v>
      </c>
      <c r="C23" s="35">
        <v>1000</v>
      </c>
      <c r="D23" s="36" t="s">
        <v>75</v>
      </c>
      <c r="E23" s="37"/>
      <c r="F23" s="83"/>
      <c r="G23" s="83"/>
      <c r="H23" s="37"/>
      <c r="I23" s="83"/>
      <c r="J23" s="83"/>
      <c r="K23" s="37"/>
      <c r="L23" s="83"/>
      <c r="M23" s="83"/>
      <c r="N23" s="37"/>
      <c r="O23" s="83"/>
      <c r="P23" s="83"/>
      <c r="Q23" s="37">
        <v>26</v>
      </c>
      <c r="R23" s="83">
        <v>2.5</v>
      </c>
      <c r="S23" s="83">
        <v>2</v>
      </c>
      <c r="T23" s="37">
        <v>0</v>
      </c>
      <c r="U23" s="83">
        <v>0</v>
      </c>
      <c r="V23" s="83">
        <v>0</v>
      </c>
      <c r="W23" s="37"/>
      <c r="X23" s="83"/>
      <c r="Y23" s="83"/>
      <c r="Z23" s="37"/>
      <c r="AA23" s="83"/>
      <c r="AB23" s="83"/>
      <c r="AC23" s="37"/>
      <c r="AD23" s="83"/>
      <c r="AE23" s="83"/>
      <c r="AF23" s="37"/>
      <c r="AG23" s="83"/>
      <c r="AH23" s="83"/>
      <c r="AI23" s="90">
        <f>VLOOKUP(B23,[1]Body!$B$5:$AI$500,34,FALSE)</f>
        <v>26</v>
      </c>
      <c r="AJ23" s="37">
        <f>MAX(E23,H23,K23,N23,Q23,T23,W23,Z23,AC23,AF23)</f>
        <v>26</v>
      </c>
      <c r="AK23" s="91">
        <f>COUNTIF(E23:AH23,AJ23)</f>
        <v>1</v>
      </c>
      <c r="AL23" s="92">
        <f>SUM(G23,J23,M23,P23,S23,V23,Y23,AB23,AE23,AH23)</f>
        <v>2</v>
      </c>
      <c r="AM23" s="91">
        <f>IF(E23&gt;0,1,0)+IF(H23&gt;0,1,0)+IF(K23&gt;0,1,0)+IF(N23&gt;0,1,0)+IF(Q23&gt;0,1,0)+IF(T23&gt;0,1,0)+IF(W23&gt;0,1,0)+IF(Z23&gt;0,1,0)+IF(AC23&gt;0,1,0)+IF(AF23&gt;0,1,0)</f>
        <v>1</v>
      </c>
      <c r="AN23" s="93">
        <f>SUM(F23,I23,L23,O23,R23,U23,X23,AA23,AD23,AG23)</f>
        <v>2.5</v>
      </c>
      <c r="AO23" s="42" t="str">
        <f>VLOOKUP(B23,[1]Body!$B$5:$AJ$500,35,FALSE)</f>
        <v/>
      </c>
      <c r="AP23" s="43"/>
    </row>
    <row r="24" spans="1:43" ht="15.6" x14ac:dyDescent="0.3">
      <c r="A24" s="33">
        <v>20</v>
      </c>
      <c r="B24" s="34" t="s">
        <v>47</v>
      </c>
      <c r="C24" s="35">
        <v>1000</v>
      </c>
      <c r="D24" s="36" t="s">
        <v>48</v>
      </c>
      <c r="E24" s="37">
        <v>25</v>
      </c>
      <c r="F24" s="83">
        <v>2</v>
      </c>
      <c r="G24" s="83">
        <v>1</v>
      </c>
      <c r="H24" s="37">
        <v>0</v>
      </c>
      <c r="I24" s="83">
        <v>0</v>
      </c>
      <c r="J24" s="83">
        <v>0</v>
      </c>
      <c r="K24" s="37">
        <v>0</v>
      </c>
      <c r="L24" s="83">
        <v>0</v>
      </c>
      <c r="M24" s="83">
        <v>0</v>
      </c>
      <c r="N24" s="37">
        <v>0</v>
      </c>
      <c r="O24" s="83">
        <v>0</v>
      </c>
      <c r="P24" s="83">
        <v>0</v>
      </c>
      <c r="Q24" s="37">
        <v>0</v>
      </c>
      <c r="R24" s="83">
        <v>0</v>
      </c>
      <c r="S24" s="83">
        <v>0</v>
      </c>
      <c r="T24" s="37">
        <v>0</v>
      </c>
      <c r="U24" s="83">
        <v>0</v>
      </c>
      <c r="V24" s="83">
        <v>0</v>
      </c>
      <c r="W24" s="37"/>
      <c r="X24" s="83"/>
      <c r="Y24" s="83"/>
      <c r="Z24" s="37"/>
      <c r="AA24" s="83"/>
      <c r="AB24" s="83"/>
      <c r="AC24" s="37"/>
      <c r="AD24" s="83"/>
      <c r="AE24" s="83"/>
      <c r="AF24" s="37"/>
      <c r="AG24" s="83"/>
      <c r="AH24" s="83"/>
      <c r="AI24" s="90">
        <f>VLOOKUP(B24,[1]Body!$B$5:$AI$500,34,FALSE)</f>
        <v>25</v>
      </c>
      <c r="AJ24" s="37">
        <f>MAX(E24,H24,K24,N24,Q24,T24,W24,Z24,AC24,AF24)</f>
        <v>25</v>
      </c>
      <c r="AK24" s="91">
        <f>COUNTIF(E24:AH24,AJ24)</f>
        <v>1</v>
      </c>
      <c r="AL24" s="92">
        <f>SUM(G24,J24,M24,P24,S24,V24,Y24,AB24,AE24,AH24)</f>
        <v>1</v>
      </c>
      <c r="AM24" s="91">
        <f>IF(E24&gt;0,1,0)+IF(H24&gt;0,1,0)+IF(K24&gt;0,1,0)+IF(N24&gt;0,1,0)+IF(Q24&gt;0,1,0)+IF(T24&gt;0,1,0)+IF(W24&gt;0,1,0)+IF(Z24&gt;0,1,0)+IF(AC24&gt;0,1,0)+IF(AF24&gt;0,1,0)</f>
        <v>1</v>
      </c>
      <c r="AN24" s="93">
        <f>SUM(F24,I24,L24,O24,R24,U24,X24,AA24,AD24,AG24)</f>
        <v>2</v>
      </c>
      <c r="AO24" s="42" t="str">
        <f>VLOOKUP(B24,[1]Body!$B$5:$AJ$500,35,FALSE)</f>
        <v/>
      </c>
      <c r="AP24" s="43"/>
    </row>
    <row r="25" spans="1:43" ht="15.6" x14ac:dyDescent="0.3">
      <c r="A25" s="33">
        <v>21</v>
      </c>
      <c r="B25" s="34" t="s">
        <v>242</v>
      </c>
      <c r="C25" s="35">
        <v>1000</v>
      </c>
      <c r="D25" s="36" t="s">
        <v>240</v>
      </c>
      <c r="E25" s="37"/>
      <c r="F25" s="83"/>
      <c r="G25" s="83"/>
      <c r="H25" s="37"/>
      <c r="I25" s="83"/>
      <c r="J25" s="83"/>
      <c r="K25" s="37"/>
      <c r="L25" s="83"/>
      <c r="M25" s="83"/>
      <c r="N25" s="37"/>
      <c r="O25" s="83"/>
      <c r="P25" s="83"/>
      <c r="Q25" s="37">
        <v>25</v>
      </c>
      <c r="R25" s="83">
        <v>2.5</v>
      </c>
      <c r="S25" s="83">
        <v>0</v>
      </c>
      <c r="T25" s="37">
        <v>0</v>
      </c>
      <c r="U25" s="83">
        <v>0</v>
      </c>
      <c r="V25" s="83">
        <v>0</v>
      </c>
      <c r="W25" s="37"/>
      <c r="X25" s="83"/>
      <c r="Y25" s="83"/>
      <c r="Z25" s="37"/>
      <c r="AA25" s="83"/>
      <c r="AB25" s="83"/>
      <c r="AC25" s="37"/>
      <c r="AD25" s="83"/>
      <c r="AE25" s="83"/>
      <c r="AF25" s="37"/>
      <c r="AG25" s="83"/>
      <c r="AH25" s="83"/>
      <c r="AI25" s="90">
        <f>VLOOKUP(B25,[1]Body!$B$5:$AI$500,34,FALSE)</f>
        <v>25</v>
      </c>
      <c r="AJ25" s="37">
        <f>MAX(E25,H25,K25,N25,Q25,T25,W25,Z25,AC25,AF25)</f>
        <v>25</v>
      </c>
      <c r="AK25" s="91">
        <f>COUNTIF(E25:AH25,AJ25)</f>
        <v>1</v>
      </c>
      <c r="AL25" s="92">
        <f>SUM(G25,J25,M25,P25,S25,V25,Y25,AB25,AE25,AH25)</f>
        <v>0</v>
      </c>
      <c r="AM25" s="91">
        <f>IF(E25&gt;0,1,0)+IF(H25&gt;0,1,0)+IF(K25&gt;0,1,0)+IF(N25&gt;0,1,0)+IF(Q25&gt;0,1,0)+IF(T25&gt;0,1,0)+IF(W25&gt;0,1,0)+IF(Z25&gt;0,1,0)+IF(AC25&gt;0,1,0)+IF(AF25&gt;0,1,0)</f>
        <v>1</v>
      </c>
      <c r="AN25" s="93">
        <f>SUM(F25,I25,L25,O25,R25,U25,X25,AA25,AD25,AG25)</f>
        <v>2.5</v>
      </c>
      <c r="AO25" s="42" t="str">
        <f>VLOOKUP(B25,[1]Body!$B$5:$AJ$500,35,FALSE)</f>
        <v/>
      </c>
      <c r="AP25" s="43"/>
    </row>
    <row r="26" spans="1:43" ht="15.6" x14ac:dyDescent="0.3">
      <c r="A26" s="33">
        <v>22</v>
      </c>
      <c r="B26" s="34" t="s">
        <v>244</v>
      </c>
      <c r="C26" s="35">
        <v>1000</v>
      </c>
      <c r="D26" s="36" t="s">
        <v>240</v>
      </c>
      <c r="E26" s="37"/>
      <c r="F26" s="83"/>
      <c r="G26" s="83"/>
      <c r="H26" s="37"/>
      <c r="I26" s="83"/>
      <c r="J26" s="83"/>
      <c r="K26" s="37"/>
      <c r="L26" s="83"/>
      <c r="M26" s="83"/>
      <c r="N26" s="37"/>
      <c r="O26" s="83"/>
      <c r="P26" s="83"/>
      <c r="Q26" s="37">
        <v>23</v>
      </c>
      <c r="R26" s="83">
        <v>2</v>
      </c>
      <c r="S26" s="83">
        <v>1</v>
      </c>
      <c r="T26" s="37">
        <v>0</v>
      </c>
      <c r="U26" s="83">
        <v>0</v>
      </c>
      <c r="V26" s="83">
        <v>0</v>
      </c>
      <c r="W26" s="37"/>
      <c r="X26" s="83"/>
      <c r="Y26" s="83"/>
      <c r="Z26" s="37"/>
      <c r="AA26" s="83"/>
      <c r="AB26" s="83"/>
      <c r="AC26" s="37"/>
      <c r="AD26" s="83"/>
      <c r="AE26" s="83"/>
      <c r="AF26" s="37"/>
      <c r="AG26" s="83"/>
      <c r="AH26" s="83"/>
      <c r="AI26" s="90">
        <f>VLOOKUP(B26,[1]Body!$B$5:$AI$500,34,FALSE)</f>
        <v>23</v>
      </c>
      <c r="AJ26" s="37">
        <f>MAX(E26,H26,K26,N26,Q26,T26,W26,Z26,AC26,AF26)</f>
        <v>23</v>
      </c>
      <c r="AK26" s="91">
        <f>COUNTIF(E26:AH26,AJ26)</f>
        <v>1</v>
      </c>
      <c r="AL26" s="92">
        <f>SUM(G26,J26,M26,P26,S26,V26,Y26,AB26,AE26,AH26)</f>
        <v>1</v>
      </c>
      <c r="AM26" s="91">
        <f>IF(E26&gt;0,1,0)+IF(H26&gt;0,1,0)+IF(K26&gt;0,1,0)+IF(N26&gt;0,1,0)+IF(Q26&gt;0,1,0)+IF(T26&gt;0,1,0)+IF(W26&gt;0,1,0)+IF(Z26&gt;0,1,0)+IF(AC26&gt;0,1,0)+IF(AF26&gt;0,1,0)</f>
        <v>1</v>
      </c>
      <c r="AN26" s="93">
        <f>SUM(F26,I26,L26,O26,R26,U26,X26,AA26,AD26,AG26)</f>
        <v>2</v>
      </c>
      <c r="AO26" s="42" t="str">
        <f>VLOOKUP(B26,[1]Body!$B$5:$AJ$500,35,FALSE)</f>
        <v/>
      </c>
      <c r="AP26" s="43"/>
    </row>
    <row r="27" spans="1:43" ht="15.6" x14ac:dyDescent="0.3">
      <c r="A27" s="33">
        <v>23</v>
      </c>
      <c r="B27" s="34" t="s">
        <v>245</v>
      </c>
      <c r="C27" s="35">
        <v>1000</v>
      </c>
      <c r="D27" s="36" t="s">
        <v>240</v>
      </c>
      <c r="E27" s="37"/>
      <c r="F27" s="83"/>
      <c r="G27" s="83"/>
      <c r="H27" s="37"/>
      <c r="I27" s="83"/>
      <c r="J27" s="83"/>
      <c r="K27" s="37"/>
      <c r="L27" s="83"/>
      <c r="M27" s="83"/>
      <c r="N27" s="37"/>
      <c r="O27" s="83"/>
      <c r="P27" s="83"/>
      <c r="Q27" s="37">
        <v>22</v>
      </c>
      <c r="R27" s="83">
        <v>1.5</v>
      </c>
      <c r="S27" s="83">
        <v>0</v>
      </c>
      <c r="T27" s="37">
        <v>0</v>
      </c>
      <c r="U27" s="83">
        <v>0</v>
      </c>
      <c r="V27" s="83">
        <v>0</v>
      </c>
      <c r="W27" s="37"/>
      <c r="X27" s="83"/>
      <c r="Y27" s="83"/>
      <c r="Z27" s="37"/>
      <c r="AA27" s="83"/>
      <c r="AB27" s="83"/>
      <c r="AC27" s="37"/>
      <c r="AD27" s="83"/>
      <c r="AE27" s="83"/>
      <c r="AF27" s="37"/>
      <c r="AG27" s="83"/>
      <c r="AH27" s="83"/>
      <c r="AI27" s="90">
        <f>VLOOKUP(B27,[1]Body!$B$5:$AI$500,34,FALSE)</f>
        <v>22</v>
      </c>
      <c r="AJ27" s="37">
        <f>MAX(E27,H27,K27,N27,Q27,T27,W27,Z27,AC27,AF27)</f>
        <v>22</v>
      </c>
      <c r="AK27" s="91">
        <f>COUNTIF(E27:AH27,AJ27)</f>
        <v>1</v>
      </c>
      <c r="AL27" s="92">
        <f>SUM(G27,J27,M27,P27,S27,V27,Y27,AB27,AE27,AH27)</f>
        <v>0</v>
      </c>
      <c r="AM27" s="91">
        <f>IF(E27&gt;0,1,0)+IF(H27&gt;0,1,0)+IF(K27&gt;0,1,0)+IF(N27&gt;0,1,0)+IF(Q27&gt;0,1,0)+IF(T27&gt;0,1,0)+IF(W27&gt;0,1,0)+IF(Z27&gt;0,1,0)+IF(AC27&gt;0,1,0)+IF(AF27&gt;0,1,0)</f>
        <v>1</v>
      </c>
      <c r="AN27" s="93">
        <f>SUM(F27,I27,L27,O27,R27,U27,X27,AA27,AD27,AG27)</f>
        <v>1.5</v>
      </c>
      <c r="AO27" s="42" t="str">
        <f>VLOOKUP(B27,[1]Body!$B$5:$AJ$500,35,FALSE)</f>
        <v/>
      </c>
      <c r="AP27" s="43"/>
    </row>
    <row r="28" spans="1:43" ht="12" customHeight="1" thickBot="1" x14ac:dyDescent="0.35">
      <c r="A28" s="1"/>
      <c r="B28" s="94"/>
      <c r="C28" s="2"/>
      <c r="D28" s="95"/>
      <c r="E28" s="45">
        <v>9</v>
      </c>
      <c r="F28" s="83"/>
      <c r="G28" s="83"/>
      <c r="H28" s="45">
        <v>9</v>
      </c>
      <c r="I28" s="83"/>
      <c r="J28" s="83"/>
      <c r="K28" s="45">
        <v>9</v>
      </c>
      <c r="L28" s="83"/>
      <c r="M28" s="83"/>
      <c r="N28" s="45">
        <v>7</v>
      </c>
      <c r="O28" s="83"/>
      <c r="P28" s="83"/>
      <c r="Q28" s="45">
        <v>12</v>
      </c>
      <c r="R28" s="83"/>
      <c r="S28" s="83"/>
      <c r="T28" s="45">
        <v>8</v>
      </c>
      <c r="U28" s="83"/>
      <c r="V28" s="83"/>
      <c r="W28" s="45">
        <f>COUNTIF(W5:W27,"&gt;0")</f>
        <v>0</v>
      </c>
      <c r="X28" s="83"/>
      <c r="Y28" s="83"/>
      <c r="Z28" s="45">
        <f>COUNTIF(Z5:Z27,"&gt;0")</f>
        <v>0</v>
      </c>
      <c r="AA28" s="83"/>
      <c r="AB28" s="83"/>
      <c r="AC28" s="45">
        <f>COUNTIF(AC5:AC27,"&gt;0")</f>
        <v>0</v>
      </c>
      <c r="AD28" s="83"/>
      <c r="AE28" s="83"/>
      <c r="AF28" s="45">
        <f>COUNTIF(AF5:AF27,"&gt;0")</f>
        <v>0</v>
      </c>
      <c r="AG28" s="83"/>
      <c r="AH28" s="83"/>
      <c r="AJ28" s="5"/>
      <c r="AL28" s="6"/>
      <c r="AM28" s="96"/>
      <c r="AN28" s="93"/>
      <c r="AO28" s="42"/>
      <c r="AP28" s="43"/>
    </row>
    <row r="29" spans="1:43" ht="16.2" thickBot="1" x14ac:dyDescent="0.35">
      <c r="A29" s="11"/>
      <c r="B29" s="12" t="s">
        <v>49</v>
      </c>
      <c r="C29" s="13"/>
      <c r="D29" s="14"/>
      <c r="E29" s="37"/>
      <c r="F29" s="83"/>
      <c r="G29" s="83"/>
      <c r="H29" s="37"/>
      <c r="I29" s="83"/>
      <c r="J29" s="83"/>
      <c r="K29" s="37"/>
      <c r="L29" s="83"/>
      <c r="M29" s="83"/>
      <c r="N29" s="37" t="s">
        <v>3</v>
      </c>
      <c r="O29" s="83"/>
      <c r="P29" s="83"/>
      <c r="Q29" s="37"/>
      <c r="R29" s="83"/>
      <c r="S29" s="83"/>
      <c r="T29" s="37" t="s">
        <v>4</v>
      </c>
      <c r="U29" s="83"/>
      <c r="V29" s="83"/>
      <c r="W29" s="37"/>
      <c r="X29" s="83"/>
      <c r="Y29" s="83"/>
      <c r="Z29" s="37"/>
      <c r="AA29" s="83"/>
      <c r="AB29" s="83"/>
      <c r="AC29" s="37"/>
      <c r="AD29" s="83"/>
      <c r="AE29" s="83"/>
      <c r="AF29" s="37"/>
      <c r="AG29" s="83"/>
      <c r="AH29" s="83"/>
      <c r="AI29" s="20" t="s">
        <v>5</v>
      </c>
      <c r="AJ29" s="21"/>
      <c r="AK29" s="110" t="s">
        <v>6</v>
      </c>
      <c r="AL29" s="88"/>
      <c r="AM29" s="22" t="s">
        <v>7</v>
      </c>
      <c r="AN29" s="23" t="s">
        <v>8</v>
      </c>
      <c r="AO29" s="42"/>
      <c r="AP29" s="43"/>
    </row>
    <row r="30" spans="1:43" ht="15.6" x14ac:dyDescent="0.3">
      <c r="A30" s="24"/>
      <c r="B30" s="25" t="s">
        <v>9</v>
      </c>
      <c r="C30" s="26" t="s">
        <v>10</v>
      </c>
      <c r="D30" s="27" t="s">
        <v>11</v>
      </c>
      <c r="E30" s="37" t="s">
        <v>12</v>
      </c>
      <c r="F30" s="83" t="s">
        <v>13</v>
      </c>
      <c r="G30" s="28" t="s">
        <v>14</v>
      </c>
      <c r="H30" s="37" t="s">
        <v>15</v>
      </c>
      <c r="I30" s="83" t="s">
        <v>13</v>
      </c>
      <c r="J30" s="28" t="s">
        <v>14</v>
      </c>
      <c r="K30" s="37" t="s">
        <v>16</v>
      </c>
      <c r="L30" s="83" t="s">
        <v>13</v>
      </c>
      <c r="M30" s="28" t="s">
        <v>14</v>
      </c>
      <c r="N30" s="37" t="s">
        <v>17</v>
      </c>
      <c r="O30" s="83" t="s">
        <v>13</v>
      </c>
      <c r="P30" s="28" t="s">
        <v>14</v>
      </c>
      <c r="Q30" s="37" t="s">
        <v>18</v>
      </c>
      <c r="R30" s="83" t="s">
        <v>13</v>
      </c>
      <c r="S30" s="28" t="s">
        <v>14</v>
      </c>
      <c r="T30" s="37" t="s">
        <v>19</v>
      </c>
      <c r="U30" s="83" t="s">
        <v>13</v>
      </c>
      <c r="V30" s="28" t="s">
        <v>14</v>
      </c>
      <c r="W30" s="37" t="s">
        <v>20</v>
      </c>
      <c r="X30" s="83" t="s">
        <v>13</v>
      </c>
      <c r="Y30" s="28" t="s">
        <v>14</v>
      </c>
      <c r="Z30" s="37" t="s">
        <v>21</v>
      </c>
      <c r="AA30" s="83" t="s">
        <v>13</v>
      </c>
      <c r="AB30" s="28" t="s">
        <v>14</v>
      </c>
      <c r="AC30" s="37" t="s">
        <v>22</v>
      </c>
      <c r="AD30" s="83" t="s">
        <v>13</v>
      </c>
      <c r="AE30" s="28" t="s">
        <v>14</v>
      </c>
      <c r="AF30" s="37" t="s">
        <v>469</v>
      </c>
      <c r="AG30" s="83" t="s">
        <v>13</v>
      </c>
      <c r="AH30" s="28" t="s">
        <v>14</v>
      </c>
      <c r="AI30" s="29" t="s">
        <v>23</v>
      </c>
      <c r="AJ30" s="111" t="s">
        <v>24</v>
      </c>
      <c r="AK30" s="111" t="s">
        <v>25</v>
      </c>
      <c r="AL30" s="112" t="s">
        <v>26</v>
      </c>
      <c r="AM30" s="89" t="s">
        <v>27</v>
      </c>
      <c r="AN30" s="32" t="s">
        <v>28</v>
      </c>
      <c r="AO30" s="42"/>
      <c r="AP30" s="43"/>
    </row>
    <row r="31" spans="1:43" ht="15.6" x14ac:dyDescent="0.3">
      <c r="A31" s="38">
        <v>1</v>
      </c>
      <c r="B31" s="34" t="s">
        <v>50</v>
      </c>
      <c r="C31" s="35">
        <v>1155</v>
      </c>
      <c r="D31" s="36" t="s">
        <v>51</v>
      </c>
      <c r="E31" s="37">
        <v>35</v>
      </c>
      <c r="F31" s="83">
        <v>6.5</v>
      </c>
      <c r="G31" s="83">
        <v>6</v>
      </c>
      <c r="H31" s="37">
        <v>35</v>
      </c>
      <c r="I31" s="83">
        <v>6.5</v>
      </c>
      <c r="J31" s="83">
        <v>6</v>
      </c>
      <c r="K31" s="37">
        <v>40</v>
      </c>
      <c r="L31" s="83">
        <v>6</v>
      </c>
      <c r="M31" s="83">
        <v>6</v>
      </c>
      <c r="N31" s="37">
        <v>40</v>
      </c>
      <c r="O31" s="83">
        <v>8.5</v>
      </c>
      <c r="P31" s="83">
        <v>8</v>
      </c>
      <c r="Q31" s="37">
        <v>35</v>
      </c>
      <c r="R31" s="83">
        <v>7</v>
      </c>
      <c r="S31" s="83">
        <v>7</v>
      </c>
      <c r="T31" s="37">
        <v>28</v>
      </c>
      <c r="U31" s="83">
        <v>6</v>
      </c>
      <c r="V31" s="83">
        <v>6</v>
      </c>
      <c r="W31" s="37"/>
      <c r="X31" s="83"/>
      <c r="Y31" s="83"/>
      <c r="Z31" s="37"/>
      <c r="AA31" s="83"/>
      <c r="AB31" s="83"/>
      <c r="AC31" s="37"/>
      <c r="AD31" s="83"/>
      <c r="AE31" s="83"/>
      <c r="AF31" s="37"/>
      <c r="AG31" s="83"/>
      <c r="AH31" s="83"/>
      <c r="AI31" s="90">
        <f>VLOOKUP(B31,[1]Body!$B$5:$AI$500,34,FALSE)</f>
        <v>213</v>
      </c>
      <c r="AJ31" s="37">
        <f>MAX(E31,H31,K31,N31,Q31,T31,W31,Z31,AC31,AF31)</f>
        <v>40</v>
      </c>
      <c r="AK31" s="91">
        <f>COUNTIF(E31:AH31,AJ31)</f>
        <v>2</v>
      </c>
      <c r="AL31" s="92">
        <f>SUM(G31,J31,M31,P31,S31,V31,Y31,AB31,AE31,AH31)</f>
        <v>39</v>
      </c>
      <c r="AM31" s="91">
        <f>IF(E31&gt;0,1,0)+IF(H31&gt;0,1,0)+IF(K31&gt;0,1,0)+IF(N31&gt;0,1,0)+IF(Q31&gt;0,1,0)+IF(T31&gt;0,1,0)+IF(W31&gt;0,1,0)+IF(Z31&gt;0,1,0)+IF(AC31&gt;0,1,0)+IF(AF31&gt;0,1,0)</f>
        <v>6</v>
      </c>
      <c r="AN31" s="93">
        <f>SUM(F31,I31,L31,O31,R31,U31,X31,AA31,AD31,AG31)</f>
        <v>40.5</v>
      </c>
      <c r="AO31" s="42" t="str">
        <f>VLOOKUP(B31,[1]Body!$B$5:$AJ$500,35,FALSE)</f>
        <v/>
      </c>
      <c r="AP31" s="43"/>
    </row>
    <row r="32" spans="1:43" ht="15.6" x14ac:dyDescent="0.3">
      <c r="A32" s="38">
        <v>2</v>
      </c>
      <c r="B32" s="34" t="s">
        <v>55</v>
      </c>
      <c r="C32" s="35">
        <v>1115</v>
      </c>
      <c r="D32" s="36" t="s">
        <v>209</v>
      </c>
      <c r="E32" s="37">
        <v>32</v>
      </c>
      <c r="F32" s="83">
        <v>6</v>
      </c>
      <c r="G32" s="83">
        <v>6</v>
      </c>
      <c r="H32" s="37">
        <v>27</v>
      </c>
      <c r="I32" s="83">
        <v>5.5</v>
      </c>
      <c r="J32" s="83">
        <v>5</v>
      </c>
      <c r="K32" s="37">
        <v>23</v>
      </c>
      <c r="L32" s="83">
        <v>3</v>
      </c>
      <c r="M32" s="83"/>
      <c r="N32" s="37">
        <v>32</v>
      </c>
      <c r="O32" s="83">
        <v>6</v>
      </c>
      <c r="P32" s="83">
        <v>6</v>
      </c>
      <c r="Q32" s="37">
        <v>26</v>
      </c>
      <c r="R32" s="83">
        <v>6</v>
      </c>
      <c r="S32" s="83">
        <v>6</v>
      </c>
      <c r="T32" s="37">
        <v>35</v>
      </c>
      <c r="U32" s="83">
        <v>6</v>
      </c>
      <c r="V32" s="83">
        <v>6</v>
      </c>
      <c r="W32" s="37"/>
      <c r="X32" s="83"/>
      <c r="Y32" s="83"/>
      <c r="Z32" s="37"/>
      <c r="AA32" s="83"/>
      <c r="AB32" s="83"/>
      <c r="AC32" s="37"/>
      <c r="AD32" s="83"/>
      <c r="AE32" s="83"/>
      <c r="AF32" s="37"/>
      <c r="AG32" s="83"/>
      <c r="AH32" s="83"/>
      <c r="AI32" s="90">
        <f>VLOOKUP(B32,[1]Body!$B$5:$AI$500,34,FALSE)</f>
        <v>175</v>
      </c>
      <c r="AJ32" s="37">
        <f>MAX(E32,H32,K32,N32,Q32,T32,W32,Z32,AC32,AF32)</f>
        <v>35</v>
      </c>
      <c r="AK32" s="91">
        <f>COUNTIF(E32:AH32,AJ32)</f>
        <v>1</v>
      </c>
      <c r="AL32" s="92">
        <f>SUM(G32,J32,M32,P32,S32,V32,Y32,AB32,AE32,AH32)</f>
        <v>29</v>
      </c>
      <c r="AM32" s="91">
        <f>IF(E32&gt;0,1,0)+IF(H32&gt;0,1,0)+IF(K32&gt;0,1,0)+IF(N32&gt;0,1,0)+IF(Q32&gt;0,1,0)+IF(T32&gt;0,1,0)+IF(W32&gt;0,1,0)+IF(Z32&gt;0,1,0)+IF(AC32&gt;0,1,0)+IF(AF32&gt;0,1,0)</f>
        <v>6</v>
      </c>
      <c r="AN32" s="93">
        <f>SUM(F32,I32,L32,O32,R32,U32,X32,AA32,AD32,AG32)</f>
        <v>32.5</v>
      </c>
      <c r="AO32" s="42" t="str">
        <f>VLOOKUP(B32,[1]Body!$B$5:$AJ$500,35,FALSE)</f>
        <v/>
      </c>
      <c r="AP32" s="43"/>
    </row>
    <row r="33" spans="1:42" ht="15.6" x14ac:dyDescent="0.3">
      <c r="A33" s="38">
        <v>3</v>
      </c>
      <c r="B33" s="34" t="s">
        <v>65</v>
      </c>
      <c r="C33" s="35">
        <v>1164</v>
      </c>
      <c r="D33" s="36" t="s">
        <v>51</v>
      </c>
      <c r="E33" s="37">
        <v>30</v>
      </c>
      <c r="F33" s="83">
        <v>6</v>
      </c>
      <c r="G33" s="83">
        <v>6</v>
      </c>
      <c r="H33" s="37">
        <v>0</v>
      </c>
      <c r="I33" s="83">
        <v>0</v>
      </c>
      <c r="J33" s="83">
        <v>0</v>
      </c>
      <c r="K33" s="37">
        <v>35</v>
      </c>
      <c r="L33" s="83">
        <v>5</v>
      </c>
      <c r="M33" s="83">
        <v>5</v>
      </c>
      <c r="N33" s="37">
        <v>30</v>
      </c>
      <c r="O33" s="83">
        <v>6</v>
      </c>
      <c r="P33" s="83">
        <v>6</v>
      </c>
      <c r="Q33" s="37">
        <v>32</v>
      </c>
      <c r="R33" s="83">
        <v>6.5</v>
      </c>
      <c r="S33" s="83">
        <v>6</v>
      </c>
      <c r="T33" s="37">
        <v>40</v>
      </c>
      <c r="U33" s="83">
        <v>7</v>
      </c>
      <c r="V33" s="83">
        <v>7</v>
      </c>
      <c r="W33" s="37"/>
      <c r="X33" s="83"/>
      <c r="Y33" s="83"/>
      <c r="Z33" s="37"/>
      <c r="AA33" s="83"/>
      <c r="AB33" s="83"/>
      <c r="AC33" s="37"/>
      <c r="AD33" s="83"/>
      <c r="AE33" s="83"/>
      <c r="AF33" s="37"/>
      <c r="AG33" s="83"/>
      <c r="AH33" s="83"/>
      <c r="AI33" s="90">
        <f>VLOOKUP(B33,[1]Body!$B$5:$AI$500,34,FALSE)</f>
        <v>167</v>
      </c>
      <c r="AJ33" s="37">
        <f>MAX(E33,H33,K33,N33,Q33,T33,W33,Z33,AC33,AF33)</f>
        <v>40</v>
      </c>
      <c r="AK33" s="91">
        <f>COUNTIF(E33:AH33,AJ33)</f>
        <v>1</v>
      </c>
      <c r="AL33" s="92">
        <f>SUM(G33,J33,M33,P33,S33,V33,Y33,AB33,AE33,AH33)</f>
        <v>30</v>
      </c>
      <c r="AM33" s="91">
        <f>IF(E33&gt;0,1,0)+IF(H33&gt;0,1,0)+IF(K33&gt;0,1,0)+IF(N33&gt;0,1,0)+IF(Q33&gt;0,1,0)+IF(T33&gt;0,1,0)+IF(W33&gt;0,1,0)+IF(Z33&gt;0,1,0)+IF(AC33&gt;0,1,0)+IF(AF33&gt;0,1,0)</f>
        <v>5</v>
      </c>
      <c r="AN33" s="93">
        <f>SUM(F33,I33,L33,O33,R33,U33,X33,AA33,AD33,AG33)</f>
        <v>30.5</v>
      </c>
      <c r="AO33" s="42" t="str">
        <f>VLOOKUP(B33,[1]Body!$B$5:$AJ$500,35,FALSE)</f>
        <v/>
      </c>
      <c r="AP33" s="43"/>
    </row>
    <row r="34" spans="1:42" ht="15.6" x14ac:dyDescent="0.3">
      <c r="A34" s="38">
        <v>4</v>
      </c>
      <c r="B34" s="34" t="s">
        <v>54</v>
      </c>
      <c r="C34" s="35">
        <v>1148</v>
      </c>
      <c r="D34" s="36" t="s">
        <v>51</v>
      </c>
      <c r="E34" s="37">
        <v>27</v>
      </c>
      <c r="F34" s="83">
        <v>5.5</v>
      </c>
      <c r="G34" s="83">
        <v>5</v>
      </c>
      <c r="H34" s="37">
        <v>32</v>
      </c>
      <c r="I34" s="83">
        <v>6.5</v>
      </c>
      <c r="J34" s="83">
        <v>6</v>
      </c>
      <c r="K34" s="37">
        <v>0</v>
      </c>
      <c r="L34" s="83">
        <v>0</v>
      </c>
      <c r="M34" s="83">
        <v>0</v>
      </c>
      <c r="N34" s="37">
        <v>35</v>
      </c>
      <c r="O34" s="83">
        <v>7</v>
      </c>
      <c r="P34" s="83">
        <v>7</v>
      </c>
      <c r="Q34" s="37">
        <v>40</v>
      </c>
      <c r="R34" s="83">
        <v>7.5</v>
      </c>
      <c r="S34" s="83">
        <v>7</v>
      </c>
      <c r="T34" s="37">
        <v>29</v>
      </c>
      <c r="U34" s="83">
        <v>6</v>
      </c>
      <c r="V34" s="83">
        <v>6</v>
      </c>
      <c r="W34" s="37"/>
      <c r="X34" s="83"/>
      <c r="Y34" s="83"/>
      <c r="Z34" s="37"/>
      <c r="AA34" s="83"/>
      <c r="AB34" s="83"/>
      <c r="AC34" s="37"/>
      <c r="AD34" s="83"/>
      <c r="AE34" s="83"/>
      <c r="AF34" s="37"/>
      <c r="AG34" s="83"/>
      <c r="AH34" s="83"/>
      <c r="AI34" s="90">
        <f>VLOOKUP(B34,[1]Body!$B$5:$AI$500,34,FALSE)</f>
        <v>163</v>
      </c>
      <c r="AJ34" s="37">
        <f>MAX(E34,H34,K34,N34,Q34,T34,W34,Z34,AC34,AF34)</f>
        <v>40</v>
      </c>
      <c r="AK34" s="91">
        <f>COUNTIF(E34:AH34,AJ34)</f>
        <v>1</v>
      </c>
      <c r="AL34" s="92">
        <f>SUM(G34,J34,M34,P34,S34,V34,Y34,AB34,AE34,AH34)</f>
        <v>31</v>
      </c>
      <c r="AM34" s="91">
        <f>IF(E34&gt;0,1,0)+IF(H34&gt;0,1,0)+IF(K34&gt;0,1,0)+IF(N34&gt;0,1,0)+IF(Q34&gt;0,1,0)+IF(T34&gt;0,1,0)+IF(W34&gt;0,1,0)+IF(Z34&gt;0,1,0)+IF(AC34&gt;0,1,0)+IF(AF34&gt;0,1,0)</f>
        <v>5</v>
      </c>
      <c r="AN34" s="93">
        <f>SUM(F34,I34,L34,O34,R34,U34,X34,AA34,AD34,AG34)</f>
        <v>32.5</v>
      </c>
      <c r="AO34" s="42" t="str">
        <f>VLOOKUP(B34,[1]Body!$B$5:$AJ$500,35,FALSE)</f>
        <v/>
      </c>
      <c r="AP34" s="43"/>
    </row>
    <row r="35" spans="1:42" ht="15.6" x14ac:dyDescent="0.3">
      <c r="A35" s="38">
        <v>5</v>
      </c>
      <c r="B35" s="34" t="s">
        <v>52</v>
      </c>
      <c r="C35" s="35">
        <v>1063</v>
      </c>
      <c r="D35" s="36" t="s">
        <v>35</v>
      </c>
      <c r="E35" s="37">
        <v>40</v>
      </c>
      <c r="F35" s="83">
        <v>7</v>
      </c>
      <c r="G35" s="83">
        <v>7</v>
      </c>
      <c r="H35" s="37">
        <v>28</v>
      </c>
      <c r="I35" s="83">
        <v>6</v>
      </c>
      <c r="J35" s="83">
        <v>5</v>
      </c>
      <c r="K35" s="37">
        <v>25</v>
      </c>
      <c r="L35" s="83">
        <v>4</v>
      </c>
      <c r="M35" s="83">
        <v>4</v>
      </c>
      <c r="N35" s="37">
        <v>0</v>
      </c>
      <c r="O35" s="83">
        <v>0</v>
      </c>
      <c r="P35" s="83">
        <v>0</v>
      </c>
      <c r="Q35" s="37">
        <v>29</v>
      </c>
      <c r="R35" s="83">
        <v>6</v>
      </c>
      <c r="S35" s="83">
        <v>5</v>
      </c>
      <c r="T35" s="37">
        <v>27</v>
      </c>
      <c r="U35" s="83">
        <v>5.5</v>
      </c>
      <c r="V35" s="83">
        <v>5</v>
      </c>
      <c r="W35" s="37"/>
      <c r="X35" s="83"/>
      <c r="Y35" s="83"/>
      <c r="Z35" s="37"/>
      <c r="AA35" s="83"/>
      <c r="AB35" s="83"/>
      <c r="AC35" s="37"/>
      <c r="AD35" s="83"/>
      <c r="AE35" s="83"/>
      <c r="AF35" s="37"/>
      <c r="AG35" s="83"/>
      <c r="AH35" s="83"/>
      <c r="AI35" s="90">
        <f>VLOOKUP(B35,[1]Body!$B$5:$AI$500,34,FALSE)</f>
        <v>149</v>
      </c>
      <c r="AJ35" s="37">
        <f>MAX(E35,H35,K35,N35,Q35,T35,W35,Z35,AC35,AF35)</f>
        <v>40</v>
      </c>
      <c r="AK35" s="91">
        <f>COUNTIF(E35:AH35,AJ35)</f>
        <v>1</v>
      </c>
      <c r="AL35" s="92">
        <f>SUM(G35,J35,M35,P35,S35,V35,Y35,AB35,AE35,AH35)</f>
        <v>26</v>
      </c>
      <c r="AM35" s="91">
        <f>IF(E35&gt;0,1,0)+IF(H35&gt;0,1,0)+IF(K35&gt;0,1,0)+IF(N35&gt;0,1,0)+IF(Q35&gt;0,1,0)+IF(T35&gt;0,1,0)+IF(W35&gt;0,1,0)+IF(Z35&gt;0,1,0)+IF(AC35&gt;0,1,0)+IF(AF35&gt;0,1,0)</f>
        <v>5</v>
      </c>
      <c r="AN35" s="93">
        <f>SUM(F35,I35,L35,O35,R35,U35,X35,AA35,AD35,AG35)</f>
        <v>28.5</v>
      </c>
      <c r="AO35" s="42" t="str">
        <f>VLOOKUP(B35,[1]Body!$B$5:$AJ$500,35,FALSE)</f>
        <v/>
      </c>
      <c r="AP35" s="43"/>
    </row>
    <row r="36" spans="1:42" ht="15.6" x14ac:dyDescent="0.3">
      <c r="A36" s="38">
        <v>6</v>
      </c>
      <c r="B36" s="34" t="s">
        <v>62</v>
      </c>
      <c r="C36" s="35">
        <v>1042</v>
      </c>
      <c r="D36" s="36" t="s">
        <v>38</v>
      </c>
      <c r="E36" s="37">
        <v>14</v>
      </c>
      <c r="F36" s="83">
        <v>3.5</v>
      </c>
      <c r="G36" s="83"/>
      <c r="H36" s="37">
        <v>23</v>
      </c>
      <c r="I36" s="83">
        <v>5</v>
      </c>
      <c r="J36" s="83">
        <v>5</v>
      </c>
      <c r="K36" s="37">
        <v>28</v>
      </c>
      <c r="L36" s="83">
        <v>4.5</v>
      </c>
      <c r="M36" s="83">
        <v>4</v>
      </c>
      <c r="N36" s="37">
        <v>28</v>
      </c>
      <c r="O36" s="83">
        <v>5</v>
      </c>
      <c r="P36" s="83">
        <v>5</v>
      </c>
      <c r="Q36" s="37">
        <v>21</v>
      </c>
      <c r="R36" s="83">
        <v>5</v>
      </c>
      <c r="S36" s="83">
        <v>5</v>
      </c>
      <c r="T36" s="37">
        <v>32</v>
      </c>
      <c r="U36" s="83">
        <v>6</v>
      </c>
      <c r="V36" s="83">
        <v>6</v>
      </c>
      <c r="W36" s="37"/>
      <c r="X36" s="83"/>
      <c r="Y36" s="83"/>
      <c r="Z36" s="37"/>
      <c r="AA36" s="83"/>
      <c r="AB36" s="83"/>
      <c r="AC36" s="37"/>
      <c r="AD36" s="83"/>
      <c r="AE36" s="83"/>
      <c r="AF36" s="37"/>
      <c r="AG36" s="83"/>
      <c r="AH36" s="83"/>
      <c r="AI36" s="90">
        <f>VLOOKUP(B36,[1]Body!$B$5:$AI$500,34,FALSE)</f>
        <v>146</v>
      </c>
      <c r="AJ36" s="37">
        <f>MAX(E36,H36,K36,N36,Q36,T36,W36,Z36,AC36,AF36)</f>
        <v>32</v>
      </c>
      <c r="AK36" s="91">
        <f>COUNTIF(E36:AH36,AJ36)</f>
        <v>1</v>
      </c>
      <c r="AL36" s="92">
        <f>SUM(G36,J36,M36,P36,S36,V36,Y36,AB36,AE36,AH36)</f>
        <v>25</v>
      </c>
      <c r="AM36" s="91">
        <f>IF(E36&gt;0,1,0)+IF(H36&gt;0,1,0)+IF(K36&gt;0,1,0)+IF(N36&gt;0,1,0)+IF(Q36&gt;0,1,0)+IF(T36&gt;0,1,0)+IF(W36&gt;0,1,0)+IF(Z36&gt;0,1,0)+IF(AC36&gt;0,1,0)+IF(AF36&gt;0,1,0)</f>
        <v>6</v>
      </c>
      <c r="AN36" s="93">
        <f>SUM(F36,I36,L36,O36,R36,U36,X36,AA36,AD36,AG36)</f>
        <v>29</v>
      </c>
      <c r="AO36" s="42" t="str">
        <f>VLOOKUP(B36,[1]Body!$B$5:$AJ$500,35,FALSE)</f>
        <v/>
      </c>
      <c r="AP36" s="43"/>
    </row>
    <row r="37" spans="1:42" ht="15.6" x14ac:dyDescent="0.3">
      <c r="A37" s="38">
        <v>7</v>
      </c>
      <c r="B37" s="34" t="s">
        <v>53</v>
      </c>
      <c r="C37" s="35">
        <v>1123</v>
      </c>
      <c r="D37" s="36" t="s">
        <v>222</v>
      </c>
      <c r="E37" s="37">
        <v>25</v>
      </c>
      <c r="F37" s="83">
        <v>5</v>
      </c>
      <c r="G37" s="83">
        <v>5</v>
      </c>
      <c r="H37" s="37">
        <v>40</v>
      </c>
      <c r="I37" s="83">
        <v>7.5</v>
      </c>
      <c r="J37" s="83">
        <v>7</v>
      </c>
      <c r="K37" s="37">
        <v>0</v>
      </c>
      <c r="L37" s="83">
        <v>0</v>
      </c>
      <c r="M37" s="83">
        <v>0</v>
      </c>
      <c r="N37" s="37">
        <v>23</v>
      </c>
      <c r="O37" s="83">
        <v>4.5</v>
      </c>
      <c r="P37" s="83">
        <v>4</v>
      </c>
      <c r="Q37" s="37">
        <v>30</v>
      </c>
      <c r="R37" s="83">
        <v>6</v>
      </c>
      <c r="S37" s="83">
        <v>6</v>
      </c>
      <c r="T37" s="37">
        <v>23</v>
      </c>
      <c r="U37" s="83">
        <v>5</v>
      </c>
      <c r="V37" s="83">
        <v>5</v>
      </c>
      <c r="W37" s="37"/>
      <c r="X37" s="83"/>
      <c r="Y37" s="83"/>
      <c r="Z37" s="37"/>
      <c r="AA37" s="83"/>
      <c r="AB37" s="83"/>
      <c r="AC37" s="37"/>
      <c r="AD37" s="83"/>
      <c r="AE37" s="83"/>
      <c r="AF37" s="37"/>
      <c r="AG37" s="83"/>
      <c r="AH37" s="83"/>
      <c r="AI37" s="90">
        <f>VLOOKUP(B37,[1]Body!$B$5:$AI$500,34,FALSE)</f>
        <v>141</v>
      </c>
      <c r="AJ37" s="37">
        <f>MAX(E37,H37,K37,N37,Q37,T37,W37,Z37,AC37,AF37)</f>
        <v>40</v>
      </c>
      <c r="AK37" s="91">
        <f>COUNTIF(E37:AH37,AJ37)</f>
        <v>1</v>
      </c>
      <c r="AL37" s="92">
        <f>SUM(G37,J37,M37,P37,S37,V37,Y37,AB37,AE37,AH37)</f>
        <v>27</v>
      </c>
      <c r="AM37" s="91">
        <f>IF(E37&gt;0,1,0)+IF(H37&gt;0,1,0)+IF(K37&gt;0,1,0)+IF(N37&gt;0,1,0)+IF(Q37&gt;0,1,0)+IF(T37&gt;0,1,0)+IF(W37&gt;0,1,0)+IF(Z37&gt;0,1,0)+IF(AC37&gt;0,1,0)+IF(AF37&gt;0,1,0)</f>
        <v>5</v>
      </c>
      <c r="AN37" s="93">
        <f>SUM(F37,I37,L37,O37,R37,U37,X37,AA37,AD37,AG37)</f>
        <v>28</v>
      </c>
      <c r="AO37" s="42" t="str">
        <f>VLOOKUP(B37,[1]Body!$B$5:$AJ$500,35,FALSE)</f>
        <v/>
      </c>
      <c r="AP37" s="43"/>
    </row>
    <row r="38" spans="1:42" ht="15.6" x14ac:dyDescent="0.3">
      <c r="A38" s="38">
        <v>8</v>
      </c>
      <c r="B38" s="34" t="s">
        <v>59</v>
      </c>
      <c r="C38" s="35">
        <v>1000</v>
      </c>
      <c r="D38" s="36" t="s">
        <v>60</v>
      </c>
      <c r="E38" s="37">
        <v>20</v>
      </c>
      <c r="F38" s="83">
        <v>4</v>
      </c>
      <c r="G38" s="83">
        <v>4</v>
      </c>
      <c r="H38" s="37">
        <v>21</v>
      </c>
      <c r="I38" s="83">
        <v>4.5</v>
      </c>
      <c r="J38" s="83">
        <v>4</v>
      </c>
      <c r="K38" s="37">
        <v>32</v>
      </c>
      <c r="L38" s="83">
        <v>5</v>
      </c>
      <c r="M38" s="83">
        <v>5</v>
      </c>
      <c r="N38" s="37">
        <v>19</v>
      </c>
      <c r="O38" s="83">
        <v>4</v>
      </c>
      <c r="P38" s="83"/>
      <c r="Q38" s="37">
        <v>23</v>
      </c>
      <c r="R38" s="83">
        <v>5.5</v>
      </c>
      <c r="S38" s="83">
        <v>5</v>
      </c>
      <c r="T38" s="37">
        <v>26</v>
      </c>
      <c r="U38" s="83">
        <v>5</v>
      </c>
      <c r="V38" s="83">
        <v>5</v>
      </c>
      <c r="W38" s="37"/>
      <c r="X38" s="83"/>
      <c r="Y38" s="83"/>
      <c r="Z38" s="37"/>
      <c r="AA38" s="83"/>
      <c r="AB38" s="83"/>
      <c r="AC38" s="37"/>
      <c r="AD38" s="83"/>
      <c r="AE38" s="83"/>
      <c r="AF38" s="37"/>
      <c r="AG38" s="83"/>
      <c r="AH38" s="83"/>
      <c r="AI38" s="90">
        <f>VLOOKUP(B38,[1]Body!$B$5:$AI$500,34,FALSE)</f>
        <v>141</v>
      </c>
      <c r="AJ38" s="37">
        <f>MAX(E38,H38,K38,N38,Q38,T38,W38,Z38,AC38,AF38)</f>
        <v>32</v>
      </c>
      <c r="AK38" s="91">
        <f>COUNTIF(E38:AH38,AJ38)</f>
        <v>1</v>
      </c>
      <c r="AL38" s="92">
        <f>SUM(G38,J38,M38,P38,S38,V38,Y38,AB38,AE38,AH38)</f>
        <v>23</v>
      </c>
      <c r="AM38" s="91">
        <f>IF(E38&gt;0,1,0)+IF(H38&gt;0,1,0)+IF(K38&gt;0,1,0)+IF(N38&gt;0,1,0)+IF(Q38&gt;0,1,0)+IF(T38&gt;0,1,0)+IF(W38&gt;0,1,0)+IF(Z38&gt;0,1,0)+IF(AC38&gt;0,1,0)+IF(AF38&gt;0,1,0)</f>
        <v>6</v>
      </c>
      <c r="AN38" s="93">
        <f>SUM(F38,I38,L38,O38,R38,U38,X38,AA38,AD38,AG38)</f>
        <v>28</v>
      </c>
      <c r="AO38" s="42" t="str">
        <f>VLOOKUP(B38,[1]Body!$B$5:$AJ$500,35,FALSE)</f>
        <v/>
      </c>
      <c r="AP38" s="43"/>
    </row>
    <row r="39" spans="1:42" ht="15.6" x14ac:dyDescent="0.3">
      <c r="A39" s="38">
        <v>9</v>
      </c>
      <c r="B39" s="34" t="s">
        <v>56</v>
      </c>
      <c r="C39" s="35">
        <v>1073</v>
      </c>
      <c r="D39" s="36" t="s">
        <v>38</v>
      </c>
      <c r="E39" s="37">
        <v>26</v>
      </c>
      <c r="F39" s="83">
        <v>5</v>
      </c>
      <c r="G39" s="83">
        <v>5</v>
      </c>
      <c r="H39" s="37">
        <v>24</v>
      </c>
      <c r="I39" s="83">
        <v>5</v>
      </c>
      <c r="J39" s="83">
        <v>5</v>
      </c>
      <c r="K39" s="37">
        <v>24</v>
      </c>
      <c r="L39" s="83">
        <v>3.5</v>
      </c>
      <c r="M39" s="83">
        <v>3</v>
      </c>
      <c r="N39" s="37">
        <v>22</v>
      </c>
      <c r="O39" s="83">
        <v>4.5</v>
      </c>
      <c r="P39" s="83">
        <v>4</v>
      </c>
      <c r="Q39" s="37">
        <v>20</v>
      </c>
      <c r="R39" s="83">
        <v>5</v>
      </c>
      <c r="S39" s="83"/>
      <c r="T39" s="37">
        <v>14</v>
      </c>
      <c r="U39" s="83">
        <v>3.5</v>
      </c>
      <c r="V39" s="83">
        <v>3</v>
      </c>
      <c r="W39" s="37"/>
      <c r="X39" s="83"/>
      <c r="Y39" s="83"/>
      <c r="Z39" s="37"/>
      <c r="AA39" s="83"/>
      <c r="AB39" s="83"/>
      <c r="AC39" s="37"/>
      <c r="AD39" s="83"/>
      <c r="AE39" s="83"/>
      <c r="AF39" s="37"/>
      <c r="AG39" s="83"/>
      <c r="AH39" s="83"/>
      <c r="AI39" s="90">
        <f>VLOOKUP(B39,[1]Body!$B$5:$AI$500,34,FALSE)</f>
        <v>130</v>
      </c>
      <c r="AJ39" s="37">
        <f>MAX(E39,H39,K39,N39,Q39,T39,W39,Z39,AC39,AF39)</f>
        <v>26</v>
      </c>
      <c r="AK39" s="91">
        <f>COUNTIF(E39:AH39,AJ39)</f>
        <v>1</v>
      </c>
      <c r="AL39" s="92">
        <f>SUM(G39,J39,M39,P39,S39,V39,Y39,AB39,AE39,AH39)</f>
        <v>20</v>
      </c>
      <c r="AM39" s="91">
        <f>IF(E39&gt;0,1,0)+IF(H39&gt;0,1,0)+IF(K39&gt;0,1,0)+IF(N39&gt;0,1,0)+IF(Q39&gt;0,1,0)+IF(T39&gt;0,1,0)+IF(W39&gt;0,1,0)+IF(Z39&gt;0,1,0)+IF(AC39&gt;0,1,0)+IF(AF39&gt;0,1,0)</f>
        <v>6</v>
      </c>
      <c r="AN39" s="93">
        <f>SUM(F39,I39,L39,O39,R39,U39,X39,AA39,AD39,AG39)</f>
        <v>26.5</v>
      </c>
      <c r="AO39" s="42" t="str">
        <f>VLOOKUP(B39,[1]Body!$B$5:$AJ$500,35,FALSE)</f>
        <v/>
      </c>
      <c r="AP39" s="43"/>
    </row>
    <row r="40" spans="1:42" ht="15.6" x14ac:dyDescent="0.3">
      <c r="A40" s="38">
        <v>10</v>
      </c>
      <c r="B40" s="34" t="s">
        <v>57</v>
      </c>
      <c r="C40" s="35">
        <v>1073</v>
      </c>
      <c r="D40" s="36" t="s">
        <v>51</v>
      </c>
      <c r="E40" s="37">
        <v>24</v>
      </c>
      <c r="F40" s="83">
        <v>5</v>
      </c>
      <c r="G40" s="83">
        <v>5</v>
      </c>
      <c r="H40" s="37">
        <v>26</v>
      </c>
      <c r="I40" s="83">
        <v>5</v>
      </c>
      <c r="J40" s="83">
        <v>4</v>
      </c>
      <c r="K40" s="37">
        <v>27</v>
      </c>
      <c r="L40" s="83">
        <v>4</v>
      </c>
      <c r="M40" s="83">
        <v>3</v>
      </c>
      <c r="N40" s="37">
        <v>25</v>
      </c>
      <c r="O40" s="83">
        <v>5</v>
      </c>
      <c r="P40" s="83">
        <v>4</v>
      </c>
      <c r="Q40" s="37">
        <v>0</v>
      </c>
      <c r="R40" s="83">
        <v>0</v>
      </c>
      <c r="S40" s="83">
        <v>0</v>
      </c>
      <c r="T40" s="37">
        <v>22</v>
      </c>
      <c r="U40" s="83">
        <v>4.5</v>
      </c>
      <c r="V40" s="83">
        <v>4</v>
      </c>
      <c r="W40" s="37"/>
      <c r="X40" s="83"/>
      <c r="Y40" s="83"/>
      <c r="Z40" s="37"/>
      <c r="AA40" s="83"/>
      <c r="AB40" s="83"/>
      <c r="AC40" s="37"/>
      <c r="AD40" s="83"/>
      <c r="AE40" s="83"/>
      <c r="AF40" s="37"/>
      <c r="AG40" s="83"/>
      <c r="AH40" s="83"/>
      <c r="AI40" s="90">
        <f>VLOOKUP(B40,[1]Body!$B$5:$AI$500,34,FALSE)</f>
        <v>124</v>
      </c>
      <c r="AJ40" s="37">
        <f>MAX(E40,H40,K40,N40,Q40,T40,W40,Z40,AC40,AF40)</f>
        <v>27</v>
      </c>
      <c r="AK40" s="91">
        <f>COUNTIF(E40:AH40,AJ40)</f>
        <v>1</v>
      </c>
      <c r="AL40" s="92">
        <f>SUM(G40,J40,M40,P40,S40,V40,Y40,AB40,AE40,AH40)</f>
        <v>20</v>
      </c>
      <c r="AM40" s="91">
        <f>IF(E40&gt;0,1,0)+IF(H40&gt;0,1,0)+IF(K40&gt;0,1,0)+IF(N40&gt;0,1,0)+IF(Q40&gt;0,1,0)+IF(T40&gt;0,1,0)+IF(W40&gt;0,1,0)+IF(Z40&gt;0,1,0)+IF(AC40&gt;0,1,0)+IF(AF40&gt;0,1,0)</f>
        <v>5</v>
      </c>
      <c r="AN40" s="93">
        <f>SUM(F40,I40,L40,O40,R40,U40,X40,AA40,AD40,AG40)</f>
        <v>23.5</v>
      </c>
      <c r="AO40" s="42" t="str">
        <f>VLOOKUP(B40,[1]Body!$B$5:$AJ$500,35,FALSE)</f>
        <v/>
      </c>
      <c r="AP40" s="43"/>
    </row>
    <row r="41" spans="1:42" ht="15.6" x14ac:dyDescent="0.3">
      <c r="A41" s="38">
        <v>11</v>
      </c>
      <c r="B41" s="34" t="s">
        <v>66</v>
      </c>
      <c r="C41" s="35">
        <v>1022</v>
      </c>
      <c r="D41" s="36" t="s">
        <v>35</v>
      </c>
      <c r="E41" s="37"/>
      <c r="F41" s="83"/>
      <c r="G41" s="83"/>
      <c r="H41" s="37">
        <v>30</v>
      </c>
      <c r="I41" s="83">
        <v>6</v>
      </c>
      <c r="J41" s="83">
        <v>6</v>
      </c>
      <c r="K41" s="37">
        <v>29</v>
      </c>
      <c r="L41" s="83">
        <v>4.5</v>
      </c>
      <c r="M41" s="83">
        <v>4</v>
      </c>
      <c r="N41" s="37">
        <v>0</v>
      </c>
      <c r="O41" s="83">
        <v>0</v>
      </c>
      <c r="P41" s="83">
        <v>0</v>
      </c>
      <c r="Q41" s="37">
        <v>27</v>
      </c>
      <c r="R41" s="83">
        <v>6</v>
      </c>
      <c r="S41" s="83">
        <v>6</v>
      </c>
      <c r="T41" s="37">
        <v>25</v>
      </c>
      <c r="U41" s="83">
        <v>5</v>
      </c>
      <c r="V41" s="83">
        <v>4</v>
      </c>
      <c r="W41" s="37"/>
      <c r="X41" s="83"/>
      <c r="Y41" s="83"/>
      <c r="Z41" s="37"/>
      <c r="AA41" s="83"/>
      <c r="AB41" s="83"/>
      <c r="AC41" s="37"/>
      <c r="AD41" s="83"/>
      <c r="AE41" s="83"/>
      <c r="AF41" s="37"/>
      <c r="AG41" s="83"/>
      <c r="AH41" s="83"/>
      <c r="AI41" s="90">
        <f>VLOOKUP(B41,[1]Body!$B$5:$AI$500,34,FALSE)</f>
        <v>111</v>
      </c>
      <c r="AJ41" s="37">
        <f>MAX(E41,H41,K41,N41,Q41,T41,W41,Z41,AC41,AF41)</f>
        <v>30</v>
      </c>
      <c r="AK41" s="91">
        <f>COUNTIF(E41:AH41,AJ41)</f>
        <v>1</v>
      </c>
      <c r="AL41" s="92">
        <f>SUM(G41,J41,M41,P41,S41,V41,Y41,AB41,AE41,AH41)</f>
        <v>20</v>
      </c>
      <c r="AM41" s="91">
        <f>IF(E41&gt;0,1,0)+IF(H41&gt;0,1,0)+IF(K41&gt;0,1,0)+IF(N41&gt;0,1,0)+IF(Q41&gt;0,1,0)+IF(T41&gt;0,1,0)+IF(W41&gt;0,1,0)+IF(Z41&gt;0,1,0)+IF(AC41&gt;0,1,0)+IF(AF41&gt;0,1,0)</f>
        <v>4</v>
      </c>
      <c r="AN41" s="93">
        <f>SUM(F41,I41,L41,O41,R41,U41,X41,AA41,AD41,AG41)</f>
        <v>21.5</v>
      </c>
      <c r="AO41" s="42" t="str">
        <f>VLOOKUP(B41,[1]Body!$B$5:$AJ$500,35,FALSE)</f>
        <v/>
      </c>
      <c r="AP41" s="43"/>
    </row>
    <row r="42" spans="1:42" ht="15.6" x14ac:dyDescent="0.3">
      <c r="A42" s="38">
        <v>12</v>
      </c>
      <c r="B42" s="34" t="s">
        <v>77</v>
      </c>
      <c r="C42" s="35">
        <v>1000</v>
      </c>
      <c r="D42" s="36" t="s">
        <v>210</v>
      </c>
      <c r="E42" s="37"/>
      <c r="F42" s="83"/>
      <c r="G42" s="83"/>
      <c r="H42" s="37">
        <v>20</v>
      </c>
      <c r="I42" s="83">
        <v>4</v>
      </c>
      <c r="J42" s="83">
        <v>4</v>
      </c>
      <c r="K42" s="37">
        <v>22</v>
      </c>
      <c r="L42" s="83">
        <v>3</v>
      </c>
      <c r="M42" s="83">
        <v>3</v>
      </c>
      <c r="N42" s="37">
        <v>20</v>
      </c>
      <c r="O42" s="83">
        <v>4.5</v>
      </c>
      <c r="P42" s="83">
        <v>3</v>
      </c>
      <c r="Q42" s="37">
        <v>25</v>
      </c>
      <c r="R42" s="83">
        <v>5.5</v>
      </c>
      <c r="S42" s="83">
        <v>5</v>
      </c>
      <c r="T42" s="37">
        <v>19</v>
      </c>
      <c r="U42" s="83">
        <v>4.5</v>
      </c>
      <c r="V42" s="83">
        <v>4</v>
      </c>
      <c r="W42" s="37"/>
      <c r="X42" s="83"/>
      <c r="Y42" s="83"/>
      <c r="Z42" s="37"/>
      <c r="AA42" s="83"/>
      <c r="AB42" s="83"/>
      <c r="AC42" s="37"/>
      <c r="AD42" s="83"/>
      <c r="AE42" s="83"/>
      <c r="AF42" s="37"/>
      <c r="AG42" s="83"/>
      <c r="AH42" s="83"/>
      <c r="AI42" s="90">
        <f>VLOOKUP(B42,[1]Body!$B$5:$AI$500,34,FALSE)</f>
        <v>106</v>
      </c>
      <c r="AJ42" s="37">
        <f>MAX(E42,H42,K42,N42,Q42,T42,W42,Z42,AC42,AF42)</f>
        <v>25</v>
      </c>
      <c r="AK42" s="91">
        <f>COUNTIF(E42:AH42,AJ42)</f>
        <v>1</v>
      </c>
      <c r="AL42" s="92">
        <f>SUM(G42,J42,M42,P42,S42,V42,Y42,AB42,AE42,AH42)</f>
        <v>19</v>
      </c>
      <c r="AM42" s="91">
        <f>IF(E42&gt;0,1,0)+IF(H42&gt;0,1,0)+IF(K42&gt;0,1,0)+IF(N42&gt;0,1,0)+IF(Q42&gt;0,1,0)+IF(T42&gt;0,1,0)+IF(W42&gt;0,1,0)+IF(Z42&gt;0,1,0)+IF(AC42&gt;0,1,0)+IF(AF42&gt;0,1,0)</f>
        <v>5</v>
      </c>
      <c r="AN42" s="93">
        <f>SUM(F42,I42,L42,O42,R42,U42,X42,AA42,AD42,AG42)</f>
        <v>21.5</v>
      </c>
      <c r="AO42" s="42" t="str">
        <f>VLOOKUP(B42,[1]Body!$B$5:$AJ$500,35,FALSE)</f>
        <v/>
      </c>
      <c r="AP42" s="43"/>
    </row>
    <row r="43" spans="1:42" ht="15.6" x14ac:dyDescent="0.3">
      <c r="A43" s="38">
        <v>13</v>
      </c>
      <c r="B43" s="34" t="s">
        <v>70</v>
      </c>
      <c r="C43" s="35">
        <v>1000</v>
      </c>
      <c r="D43" s="36" t="s">
        <v>71</v>
      </c>
      <c r="E43" s="37"/>
      <c r="F43" s="83"/>
      <c r="G43" s="83"/>
      <c r="H43" s="37">
        <v>25</v>
      </c>
      <c r="I43" s="83">
        <v>5</v>
      </c>
      <c r="J43" s="83">
        <v>5</v>
      </c>
      <c r="K43" s="37">
        <v>30</v>
      </c>
      <c r="L43" s="83">
        <v>5</v>
      </c>
      <c r="M43" s="83">
        <v>4</v>
      </c>
      <c r="N43" s="37">
        <v>26</v>
      </c>
      <c r="O43" s="83">
        <v>5</v>
      </c>
      <c r="P43" s="83">
        <v>4</v>
      </c>
      <c r="Q43" s="37">
        <v>18</v>
      </c>
      <c r="R43" s="83">
        <v>5</v>
      </c>
      <c r="S43" s="83">
        <v>5</v>
      </c>
      <c r="T43" s="37">
        <v>0</v>
      </c>
      <c r="U43" s="83">
        <v>0</v>
      </c>
      <c r="V43" s="83">
        <v>0</v>
      </c>
      <c r="W43" s="37"/>
      <c r="X43" s="83"/>
      <c r="Y43" s="83"/>
      <c r="Z43" s="37"/>
      <c r="AA43" s="83"/>
      <c r="AB43" s="83"/>
      <c r="AC43" s="37"/>
      <c r="AD43" s="83"/>
      <c r="AE43" s="83"/>
      <c r="AF43" s="37"/>
      <c r="AG43" s="83"/>
      <c r="AH43" s="83"/>
      <c r="AI43" s="90">
        <f>VLOOKUP(B43,[1]Body!$B$5:$AI$500,34,FALSE)</f>
        <v>99</v>
      </c>
      <c r="AJ43" s="37">
        <f>MAX(E43,H43,K43,N43,Q43,T43,W43,Z43,AC43,AF43)</f>
        <v>30</v>
      </c>
      <c r="AK43" s="91">
        <f>COUNTIF(E43:AH43,AJ43)</f>
        <v>1</v>
      </c>
      <c r="AL43" s="92">
        <f>SUM(G43,J43,M43,P43,S43,V43,Y43,AB43,AE43,AH43)</f>
        <v>18</v>
      </c>
      <c r="AM43" s="91">
        <f>IF(E43&gt;0,1,0)+IF(H43&gt;0,1,0)+IF(K43&gt;0,1,0)+IF(N43&gt;0,1,0)+IF(Q43&gt;0,1,0)+IF(T43&gt;0,1,0)+IF(W43&gt;0,1,0)+IF(Z43&gt;0,1,0)+IF(AC43&gt;0,1,0)+IF(AF43&gt;0,1,0)</f>
        <v>4</v>
      </c>
      <c r="AN43" s="93">
        <f>SUM(F43,I43,L43,O43,R43,U43,X43,AA43,AD43,AG43)</f>
        <v>20</v>
      </c>
      <c r="AO43" s="42" t="str">
        <f>VLOOKUP(B43,[1]Body!$B$5:$AJ$500,35,FALSE)</f>
        <v/>
      </c>
      <c r="AP43" s="43"/>
    </row>
    <row r="44" spans="1:42" ht="15.6" x14ac:dyDescent="0.3">
      <c r="A44" s="38">
        <v>14</v>
      </c>
      <c r="B44" s="34" t="s">
        <v>58</v>
      </c>
      <c r="C44" s="35">
        <v>1000</v>
      </c>
      <c r="D44" s="36" t="s">
        <v>32</v>
      </c>
      <c r="E44" s="37">
        <v>18</v>
      </c>
      <c r="F44" s="83">
        <v>4</v>
      </c>
      <c r="G44" s="83">
        <v>4</v>
      </c>
      <c r="H44" s="37">
        <v>29</v>
      </c>
      <c r="I44" s="83">
        <v>6</v>
      </c>
      <c r="J44" s="83">
        <v>6</v>
      </c>
      <c r="K44" s="37">
        <v>0</v>
      </c>
      <c r="L44" s="83">
        <v>0</v>
      </c>
      <c r="M44" s="83">
        <v>0</v>
      </c>
      <c r="N44" s="37">
        <v>27</v>
      </c>
      <c r="O44" s="83">
        <v>5</v>
      </c>
      <c r="P44" s="83">
        <v>5</v>
      </c>
      <c r="Q44" s="37">
        <v>17</v>
      </c>
      <c r="R44" s="83">
        <v>5</v>
      </c>
      <c r="S44" s="83">
        <v>5</v>
      </c>
      <c r="T44" s="37">
        <v>0</v>
      </c>
      <c r="U44" s="83">
        <v>0</v>
      </c>
      <c r="V44" s="83">
        <v>0</v>
      </c>
      <c r="W44" s="37"/>
      <c r="X44" s="83"/>
      <c r="Y44" s="83"/>
      <c r="Z44" s="37"/>
      <c r="AA44" s="83"/>
      <c r="AB44" s="83"/>
      <c r="AC44" s="37"/>
      <c r="AD44" s="83"/>
      <c r="AE44" s="83"/>
      <c r="AF44" s="37"/>
      <c r="AG44" s="83"/>
      <c r="AH44" s="83"/>
      <c r="AI44" s="90">
        <f>VLOOKUP(B44,[1]Body!$B$5:$AI$500,34,FALSE)</f>
        <v>91</v>
      </c>
      <c r="AJ44" s="37">
        <f>MAX(E44,H44,K44,N44,Q44,T44,W44,Z44,AC44,AF44)</f>
        <v>29</v>
      </c>
      <c r="AK44" s="91">
        <f>COUNTIF(E44:AH44,AJ44)</f>
        <v>1</v>
      </c>
      <c r="AL44" s="92">
        <f>SUM(G44,J44,M44,P44,S44,V44,Y44,AB44,AE44,AH44)</f>
        <v>20</v>
      </c>
      <c r="AM44" s="91">
        <f>IF(E44&gt;0,1,0)+IF(H44&gt;0,1,0)+IF(K44&gt;0,1,0)+IF(N44&gt;0,1,0)+IF(Q44&gt;0,1,0)+IF(T44&gt;0,1,0)+IF(W44&gt;0,1,0)+IF(Z44&gt;0,1,0)+IF(AC44&gt;0,1,0)+IF(AF44&gt;0,1,0)</f>
        <v>4</v>
      </c>
      <c r="AN44" s="93">
        <f>SUM(F44,I44,L44,O44,R44,U44,X44,AA44,AD44,AG44)</f>
        <v>20</v>
      </c>
      <c r="AO44" s="42" t="str">
        <f>VLOOKUP(B44,[1]Body!$B$5:$AJ$500,35,FALSE)</f>
        <v/>
      </c>
      <c r="AP44" s="43"/>
    </row>
    <row r="45" spans="1:42" ht="15.6" x14ac:dyDescent="0.3">
      <c r="A45" s="38">
        <v>15</v>
      </c>
      <c r="B45" s="34" t="s">
        <v>63</v>
      </c>
      <c r="C45" s="35">
        <v>1000</v>
      </c>
      <c r="D45" s="36" t="s">
        <v>64</v>
      </c>
      <c r="E45" s="37">
        <v>13</v>
      </c>
      <c r="F45" s="83">
        <v>3.5</v>
      </c>
      <c r="G45" s="83">
        <v>3</v>
      </c>
      <c r="H45" s="37">
        <v>22</v>
      </c>
      <c r="I45" s="83">
        <v>5</v>
      </c>
      <c r="J45" s="83">
        <v>4</v>
      </c>
      <c r="K45" s="37">
        <v>0</v>
      </c>
      <c r="L45" s="83">
        <v>0</v>
      </c>
      <c r="M45" s="83">
        <v>0</v>
      </c>
      <c r="N45" s="37">
        <v>18</v>
      </c>
      <c r="O45" s="83">
        <v>4</v>
      </c>
      <c r="P45" s="83">
        <v>4</v>
      </c>
      <c r="Q45" s="37">
        <v>15</v>
      </c>
      <c r="R45" s="83">
        <v>4</v>
      </c>
      <c r="S45" s="83">
        <v>4</v>
      </c>
      <c r="T45" s="37">
        <v>21</v>
      </c>
      <c r="U45" s="83">
        <v>4.5</v>
      </c>
      <c r="V45" s="83">
        <v>4</v>
      </c>
      <c r="W45" s="37"/>
      <c r="X45" s="83"/>
      <c r="Y45" s="83"/>
      <c r="Z45" s="37"/>
      <c r="AA45" s="83"/>
      <c r="AB45" s="83"/>
      <c r="AC45" s="37"/>
      <c r="AD45" s="83"/>
      <c r="AE45" s="83"/>
      <c r="AF45" s="37"/>
      <c r="AG45" s="83"/>
      <c r="AH45" s="83"/>
      <c r="AI45" s="90">
        <f>VLOOKUP(B45,[1]Body!$B$5:$AI$500,34,FALSE)</f>
        <v>89</v>
      </c>
      <c r="AJ45" s="37">
        <f>MAX(E45,H45,K45,N45,Q45,T45,W45,Z45,AC45,AF45)</f>
        <v>22</v>
      </c>
      <c r="AK45" s="91">
        <f>COUNTIF(E45:AH45,AJ45)</f>
        <v>1</v>
      </c>
      <c r="AL45" s="92">
        <f>SUM(G45,J45,M45,P45,S45,V45,Y45,AB45,AE45,AH45)</f>
        <v>19</v>
      </c>
      <c r="AM45" s="91">
        <f>IF(E45&gt;0,1,0)+IF(H45&gt;0,1,0)+IF(K45&gt;0,1,0)+IF(N45&gt;0,1,0)+IF(Q45&gt;0,1,0)+IF(T45&gt;0,1,0)+IF(W45&gt;0,1,0)+IF(Z45&gt;0,1,0)+IF(AC45&gt;0,1,0)+IF(AF45&gt;0,1,0)</f>
        <v>5</v>
      </c>
      <c r="AN45" s="93">
        <f>SUM(F45,I45,L45,O45,R45,U45,X45,AA45,AD45,AG45)</f>
        <v>21</v>
      </c>
      <c r="AO45" s="42" t="str">
        <f>VLOOKUP(B45,[1]Body!$B$5:$AJ$500,35,FALSE)</f>
        <v/>
      </c>
      <c r="AP45" s="43"/>
    </row>
    <row r="46" spans="1:42" ht="15.6" x14ac:dyDescent="0.3">
      <c r="A46" s="38">
        <v>16</v>
      </c>
      <c r="B46" s="34" t="s">
        <v>68</v>
      </c>
      <c r="C46" s="35">
        <v>1114</v>
      </c>
      <c r="D46" s="36" t="s">
        <v>32</v>
      </c>
      <c r="E46" s="37">
        <v>29</v>
      </c>
      <c r="F46" s="83">
        <v>6</v>
      </c>
      <c r="G46" s="83">
        <v>6</v>
      </c>
      <c r="H46" s="37">
        <v>0</v>
      </c>
      <c r="I46" s="83">
        <v>0</v>
      </c>
      <c r="J46" s="83">
        <v>0</v>
      </c>
      <c r="K46" s="37">
        <v>26</v>
      </c>
      <c r="L46" s="83">
        <v>4</v>
      </c>
      <c r="M46" s="83">
        <v>4</v>
      </c>
      <c r="N46" s="37">
        <v>0</v>
      </c>
      <c r="O46" s="83">
        <v>0</v>
      </c>
      <c r="P46" s="83">
        <v>0</v>
      </c>
      <c r="Q46" s="37">
        <v>28</v>
      </c>
      <c r="R46" s="83">
        <v>6</v>
      </c>
      <c r="S46" s="83">
        <v>6</v>
      </c>
      <c r="T46" s="37">
        <v>0</v>
      </c>
      <c r="U46" s="83">
        <v>0</v>
      </c>
      <c r="V46" s="83">
        <v>0</v>
      </c>
      <c r="W46" s="37"/>
      <c r="X46" s="83"/>
      <c r="Y46" s="83"/>
      <c r="Z46" s="37"/>
      <c r="AA46" s="83"/>
      <c r="AB46" s="83"/>
      <c r="AC46" s="37"/>
      <c r="AD46" s="83"/>
      <c r="AE46" s="83"/>
      <c r="AF46" s="37"/>
      <c r="AG46" s="83"/>
      <c r="AH46" s="83"/>
      <c r="AI46" s="90">
        <f>VLOOKUP(B46,[1]Body!$B$5:$AI$500,34,FALSE)</f>
        <v>83</v>
      </c>
      <c r="AJ46" s="37">
        <f>MAX(E46,H46,K46,N46,Q46,T46,W46,Z46,AC46,AF46)</f>
        <v>29</v>
      </c>
      <c r="AK46" s="91">
        <f>COUNTIF(E46:AH46,AJ46)</f>
        <v>1</v>
      </c>
      <c r="AL46" s="92">
        <f>SUM(G46,J46,M46,P46,S46,V46,Y46,AB46,AE46,AH46)</f>
        <v>16</v>
      </c>
      <c r="AM46" s="91">
        <f>IF(E46&gt;0,1,0)+IF(H46&gt;0,1,0)+IF(K46&gt;0,1,0)+IF(N46&gt;0,1,0)+IF(Q46&gt;0,1,0)+IF(T46&gt;0,1,0)+IF(W46&gt;0,1,0)+IF(Z46&gt;0,1,0)+IF(AC46&gt;0,1,0)+IF(AF46&gt;0,1,0)</f>
        <v>3</v>
      </c>
      <c r="AN46" s="93">
        <f>SUM(F46,I46,L46,O46,R46,U46,X46,AA46,AD46,AG46)</f>
        <v>16</v>
      </c>
      <c r="AO46" s="42" t="str">
        <f>VLOOKUP(B46,[1]Body!$B$5:$AJ$500,35,FALSE)</f>
        <v/>
      </c>
      <c r="AP46" s="43"/>
    </row>
    <row r="47" spans="1:42" ht="15.6" x14ac:dyDescent="0.3">
      <c r="A47" s="38">
        <v>17</v>
      </c>
      <c r="B47" s="34" t="s">
        <v>223</v>
      </c>
      <c r="C47" s="35">
        <v>1100</v>
      </c>
      <c r="D47" s="36" t="s">
        <v>35</v>
      </c>
      <c r="E47" s="37"/>
      <c r="F47" s="83"/>
      <c r="G47" s="83"/>
      <c r="H47" s="37"/>
      <c r="I47" s="83"/>
      <c r="J47" s="83"/>
      <c r="K47" s="37"/>
      <c r="L47" s="83"/>
      <c r="M47" s="83"/>
      <c r="N47" s="37">
        <v>29</v>
      </c>
      <c r="O47" s="83">
        <v>6</v>
      </c>
      <c r="P47" s="83">
        <v>6</v>
      </c>
      <c r="Q47" s="37">
        <v>19</v>
      </c>
      <c r="R47" s="83">
        <v>5</v>
      </c>
      <c r="S47" s="83">
        <v>5</v>
      </c>
      <c r="T47" s="37">
        <v>30</v>
      </c>
      <c r="U47" s="83">
        <v>6</v>
      </c>
      <c r="V47" s="83">
        <v>6</v>
      </c>
      <c r="W47" s="37"/>
      <c r="X47" s="83"/>
      <c r="Y47" s="83"/>
      <c r="Z47" s="37"/>
      <c r="AA47" s="83"/>
      <c r="AB47" s="83"/>
      <c r="AC47" s="37"/>
      <c r="AD47" s="83"/>
      <c r="AE47" s="83"/>
      <c r="AF47" s="37"/>
      <c r="AG47" s="83"/>
      <c r="AH47" s="83"/>
      <c r="AI47" s="90">
        <f>VLOOKUP(B47,[1]Body!$B$5:$AI$500,34,FALSE)</f>
        <v>78</v>
      </c>
      <c r="AJ47" s="37">
        <f>MAX(E47,H47,K47,N47,Q47,T47,W47,Z47,AC47,AF47)</f>
        <v>30</v>
      </c>
      <c r="AK47" s="91">
        <f>COUNTIF(E47:AH47,AJ47)</f>
        <v>1</v>
      </c>
      <c r="AL47" s="92">
        <f>SUM(G47,J47,M47,P47,S47,V47,Y47,AB47,AE47,AH47)</f>
        <v>17</v>
      </c>
      <c r="AM47" s="91">
        <f>IF(E47&gt;0,1,0)+IF(H47&gt;0,1,0)+IF(K47&gt;0,1,0)+IF(N47&gt;0,1,0)+IF(Q47&gt;0,1,0)+IF(T47&gt;0,1,0)+IF(W47&gt;0,1,0)+IF(Z47&gt;0,1,0)+IF(AC47&gt;0,1,0)+IF(AF47&gt;0,1,0)</f>
        <v>3</v>
      </c>
      <c r="AN47" s="93">
        <f>SUM(F47,I47,L47,O47,R47,U47,X47,AA47,AD47,AG47)</f>
        <v>17</v>
      </c>
      <c r="AO47" s="42" t="str">
        <f>VLOOKUP(B47,[1]Body!$B$5:$AJ$500,35,FALSE)</f>
        <v/>
      </c>
      <c r="AP47" s="43"/>
    </row>
    <row r="48" spans="1:42" ht="15.6" x14ac:dyDescent="0.3">
      <c r="A48" s="38">
        <v>18</v>
      </c>
      <c r="B48" s="34" t="s">
        <v>213</v>
      </c>
      <c r="C48" s="35">
        <v>1000</v>
      </c>
      <c r="D48" s="36" t="s">
        <v>38</v>
      </c>
      <c r="E48" s="37"/>
      <c r="F48" s="83"/>
      <c r="G48" s="83"/>
      <c r="H48" s="37"/>
      <c r="I48" s="83"/>
      <c r="J48" s="83"/>
      <c r="K48" s="37">
        <v>20</v>
      </c>
      <c r="L48" s="83">
        <v>2</v>
      </c>
      <c r="M48" s="83">
        <v>2</v>
      </c>
      <c r="N48" s="37">
        <v>14</v>
      </c>
      <c r="O48" s="83">
        <v>3</v>
      </c>
      <c r="P48" s="83">
        <v>3</v>
      </c>
      <c r="Q48" s="37">
        <v>10</v>
      </c>
      <c r="R48" s="83">
        <v>3.5</v>
      </c>
      <c r="S48" s="83">
        <v>3</v>
      </c>
      <c r="T48" s="37">
        <v>11</v>
      </c>
      <c r="U48" s="83">
        <v>3</v>
      </c>
      <c r="V48" s="83">
        <v>3</v>
      </c>
      <c r="W48" s="37"/>
      <c r="X48" s="83"/>
      <c r="Y48" s="83"/>
      <c r="Z48" s="37"/>
      <c r="AA48" s="83"/>
      <c r="AB48" s="83"/>
      <c r="AC48" s="37"/>
      <c r="AD48" s="83"/>
      <c r="AE48" s="83"/>
      <c r="AF48" s="37"/>
      <c r="AG48" s="83"/>
      <c r="AH48" s="83"/>
      <c r="AI48" s="90">
        <f>VLOOKUP(B48,[1]Body!$B$5:$AI$500,34,FALSE)</f>
        <v>55</v>
      </c>
      <c r="AJ48" s="37">
        <f>MAX(E48,H48,K48,N48,Q48,T48,W48,Z48,AC48,AF48)</f>
        <v>20</v>
      </c>
      <c r="AK48" s="91">
        <f>COUNTIF(E48:AH48,AJ48)</f>
        <v>1</v>
      </c>
      <c r="AL48" s="92">
        <f>SUM(G48,J48,M48,P48,S48,V48,Y48,AB48,AE48,AH48)</f>
        <v>11</v>
      </c>
      <c r="AM48" s="91">
        <f>IF(E48&gt;0,1,0)+IF(H48&gt;0,1,0)+IF(K48&gt;0,1,0)+IF(N48&gt;0,1,0)+IF(Q48&gt;0,1,0)+IF(T48&gt;0,1,0)+IF(W48&gt;0,1,0)+IF(Z48&gt;0,1,0)+IF(AC48&gt;0,1,0)+IF(AF48&gt;0,1,0)</f>
        <v>4</v>
      </c>
      <c r="AN48" s="93">
        <f>SUM(F48,I48,L48,O48,R48,U48,X48,AA48,AD48,AG48)</f>
        <v>11.5</v>
      </c>
      <c r="AO48" s="42" t="str">
        <f>VLOOKUP(B48,[1]Body!$B$5:$AJ$500,35,FALSE)</f>
        <v/>
      </c>
      <c r="AP48" s="43"/>
    </row>
    <row r="49" spans="1:43" ht="15.6" x14ac:dyDescent="0.3">
      <c r="A49" s="38">
        <v>19</v>
      </c>
      <c r="B49" s="34" t="s">
        <v>76</v>
      </c>
      <c r="C49" s="35">
        <v>1000</v>
      </c>
      <c r="D49" s="36" t="s">
        <v>209</v>
      </c>
      <c r="E49" s="37">
        <v>21</v>
      </c>
      <c r="F49" s="83">
        <v>4</v>
      </c>
      <c r="G49" s="83">
        <v>4</v>
      </c>
      <c r="H49" s="37">
        <v>0</v>
      </c>
      <c r="I49" s="83">
        <v>0</v>
      </c>
      <c r="J49" s="83">
        <v>0</v>
      </c>
      <c r="K49" s="37">
        <v>0</v>
      </c>
      <c r="L49" s="83">
        <v>0</v>
      </c>
      <c r="M49" s="83">
        <v>0</v>
      </c>
      <c r="N49" s="37">
        <v>0</v>
      </c>
      <c r="O49" s="83">
        <v>0</v>
      </c>
      <c r="P49" s="83">
        <v>0</v>
      </c>
      <c r="Q49" s="37">
        <v>12</v>
      </c>
      <c r="R49" s="83">
        <v>4</v>
      </c>
      <c r="S49" s="83">
        <v>3</v>
      </c>
      <c r="T49" s="37">
        <v>15</v>
      </c>
      <c r="U49" s="83">
        <v>4</v>
      </c>
      <c r="V49" s="83">
        <v>4</v>
      </c>
      <c r="W49" s="37"/>
      <c r="X49" s="83"/>
      <c r="Y49" s="83"/>
      <c r="Z49" s="37"/>
      <c r="AA49" s="83"/>
      <c r="AB49" s="83"/>
      <c r="AC49" s="37"/>
      <c r="AD49" s="83"/>
      <c r="AE49" s="83"/>
      <c r="AF49" s="37"/>
      <c r="AG49" s="83"/>
      <c r="AH49" s="83"/>
      <c r="AI49" s="90">
        <f>VLOOKUP(B49,[1]Body!$B$5:$AI$500,34,FALSE)</f>
        <v>48</v>
      </c>
      <c r="AJ49" s="37">
        <f>MAX(E49,H49,K49,N49,Q49,T49,W49,Z49,AC49,AF49)</f>
        <v>21</v>
      </c>
      <c r="AK49" s="91">
        <f>COUNTIF(E49:AH49,AJ49)</f>
        <v>1</v>
      </c>
      <c r="AL49" s="92">
        <f>SUM(G49,J49,M49,P49,S49,V49,Y49,AB49,AE49,AH49)</f>
        <v>11</v>
      </c>
      <c r="AM49" s="91">
        <f>IF(E49&gt;0,1,0)+IF(H49&gt;0,1,0)+IF(K49&gt;0,1,0)+IF(N49&gt;0,1,0)+IF(Q49&gt;0,1,0)+IF(T49&gt;0,1,0)+IF(W49&gt;0,1,0)+IF(Z49&gt;0,1,0)+IF(AC49&gt;0,1,0)+IF(AF49&gt;0,1,0)</f>
        <v>3</v>
      </c>
      <c r="AN49" s="93">
        <f>SUM(F49,I49,L49,O49,R49,U49,X49,AA49,AD49,AG49)</f>
        <v>12</v>
      </c>
      <c r="AO49" s="42" t="str">
        <f>VLOOKUP(B49,[1]Body!$B$5:$AJ$500,35,FALSE)</f>
        <v/>
      </c>
      <c r="AP49" s="43"/>
    </row>
    <row r="50" spans="1:43" ht="15.6" x14ac:dyDescent="0.3">
      <c r="A50" s="38">
        <v>20</v>
      </c>
      <c r="B50" s="34" t="s">
        <v>72</v>
      </c>
      <c r="C50" s="35">
        <v>1051</v>
      </c>
      <c r="D50" s="36" t="s">
        <v>60</v>
      </c>
      <c r="E50" s="37">
        <v>23</v>
      </c>
      <c r="F50" s="83">
        <v>5</v>
      </c>
      <c r="G50" s="83">
        <v>5</v>
      </c>
      <c r="H50" s="37">
        <v>0</v>
      </c>
      <c r="I50" s="83">
        <v>0</v>
      </c>
      <c r="J50" s="83">
        <v>0</v>
      </c>
      <c r="K50" s="37">
        <v>0</v>
      </c>
      <c r="L50" s="83">
        <v>0</v>
      </c>
      <c r="M50" s="83">
        <v>0</v>
      </c>
      <c r="N50" s="37">
        <v>24</v>
      </c>
      <c r="O50" s="83">
        <v>5</v>
      </c>
      <c r="P50" s="83">
        <v>5</v>
      </c>
      <c r="Q50" s="37">
        <v>0</v>
      </c>
      <c r="R50" s="83">
        <v>0</v>
      </c>
      <c r="S50" s="83">
        <v>0</v>
      </c>
      <c r="T50" s="37">
        <v>0</v>
      </c>
      <c r="U50" s="83">
        <v>0</v>
      </c>
      <c r="V50" s="83">
        <v>0</v>
      </c>
      <c r="W50" s="37"/>
      <c r="X50" s="83"/>
      <c r="Y50" s="83"/>
      <c r="Z50" s="37"/>
      <c r="AA50" s="83"/>
      <c r="AB50" s="83"/>
      <c r="AC50" s="37"/>
      <c r="AD50" s="83"/>
      <c r="AE50" s="83"/>
      <c r="AF50" s="37"/>
      <c r="AG50" s="83"/>
      <c r="AH50" s="83"/>
      <c r="AI50" s="90">
        <f>VLOOKUP(B50,[1]Body!$B$5:$AI$500,34,FALSE)</f>
        <v>47</v>
      </c>
      <c r="AJ50" s="37">
        <f>MAX(E50,H50,K50,N50,Q50,T50,W50,Z50,AC50,AF50)</f>
        <v>24</v>
      </c>
      <c r="AK50" s="91">
        <f>COUNTIF(E50:AH50,AJ50)</f>
        <v>1</v>
      </c>
      <c r="AL50" s="92">
        <f>SUM(G50,J50,M50,P50,S50,V50,Y50,AB50,AE50,AH50)</f>
        <v>10</v>
      </c>
      <c r="AM50" s="91">
        <f>IF(E50&gt;0,1,0)+IF(H50&gt;0,1,0)+IF(K50&gt;0,1,0)+IF(N50&gt;0,1,0)+IF(Q50&gt;0,1,0)+IF(T50&gt;0,1,0)+IF(W50&gt;0,1,0)+IF(Z50&gt;0,1,0)+IF(AC50&gt;0,1,0)+IF(AF50&gt;0,1,0)</f>
        <v>2</v>
      </c>
      <c r="AN50" s="93">
        <f>SUM(F50,I50,L50,O50,R50,U50,X50,AA50,AD50,AG50)</f>
        <v>10</v>
      </c>
      <c r="AO50" s="42" t="str">
        <f>VLOOKUP(B50,[1]Body!$B$5:$AJ$500,35,FALSE)</f>
        <v/>
      </c>
      <c r="AP50" s="43"/>
    </row>
    <row r="51" spans="1:43" ht="15.6" x14ac:dyDescent="0.3">
      <c r="A51" s="38">
        <v>21</v>
      </c>
      <c r="B51" s="34" t="s">
        <v>246</v>
      </c>
      <c r="C51" s="35">
        <v>1000</v>
      </c>
      <c r="D51" s="36" t="s">
        <v>240</v>
      </c>
      <c r="E51" s="37"/>
      <c r="F51" s="83"/>
      <c r="G51" s="83"/>
      <c r="H51" s="37"/>
      <c r="I51" s="83"/>
      <c r="J51" s="83"/>
      <c r="K51" s="37"/>
      <c r="L51" s="83"/>
      <c r="M51" s="83"/>
      <c r="N51" s="37"/>
      <c r="O51" s="83"/>
      <c r="P51" s="83"/>
      <c r="Q51" s="37">
        <v>24</v>
      </c>
      <c r="R51" s="83">
        <v>5.5</v>
      </c>
      <c r="S51" s="83">
        <v>5</v>
      </c>
      <c r="T51" s="37">
        <v>20</v>
      </c>
      <c r="U51" s="83">
        <v>4.5</v>
      </c>
      <c r="V51" s="83">
        <v>4</v>
      </c>
      <c r="W51" s="37"/>
      <c r="X51" s="83"/>
      <c r="Y51" s="83"/>
      <c r="Z51" s="37"/>
      <c r="AA51" s="83"/>
      <c r="AB51" s="83"/>
      <c r="AC51" s="37"/>
      <c r="AD51" s="83"/>
      <c r="AE51" s="83"/>
      <c r="AF51" s="37"/>
      <c r="AG51" s="83"/>
      <c r="AH51" s="83"/>
      <c r="AI51" s="90">
        <f>VLOOKUP(B51,[1]Body!$B$5:$AI$500,34,FALSE)</f>
        <v>44</v>
      </c>
      <c r="AJ51" s="37">
        <f>MAX(E51,H51,K51,N51,Q51,T51,W51,Z51,AC51,AF51)</f>
        <v>24</v>
      </c>
      <c r="AK51" s="91">
        <f>COUNTIF(E51:AH51,AJ51)</f>
        <v>1</v>
      </c>
      <c r="AL51" s="92">
        <f>SUM(G51,J51,M51,P51,S51,V51,Y51,AB51,AE51,AH51)</f>
        <v>9</v>
      </c>
      <c r="AM51" s="91">
        <f>IF(E51&gt;0,1,0)+IF(H51&gt;0,1,0)+IF(K51&gt;0,1,0)+IF(N51&gt;0,1,0)+IF(Q51&gt;0,1,0)+IF(T51&gt;0,1,0)+IF(W51&gt;0,1,0)+IF(Z51&gt;0,1,0)+IF(AC51&gt;0,1,0)+IF(AF51&gt;0,1,0)</f>
        <v>2</v>
      </c>
      <c r="AN51" s="93">
        <f>SUM(F51,I51,L51,O51,R51,U51,X51,AA51,AD51,AG51)</f>
        <v>10</v>
      </c>
      <c r="AO51" s="42" t="str">
        <f>VLOOKUP(B51,[1]Body!$B$5:$AJ$500,35,FALSE)</f>
        <v/>
      </c>
      <c r="AP51" s="43"/>
    </row>
    <row r="52" spans="1:43" ht="15.6" x14ac:dyDescent="0.3">
      <c r="A52" s="38">
        <v>22</v>
      </c>
      <c r="B52" s="34" t="s">
        <v>74</v>
      </c>
      <c r="C52" s="35">
        <v>1000</v>
      </c>
      <c r="D52" s="36" t="s">
        <v>75</v>
      </c>
      <c r="E52" s="37">
        <v>22</v>
      </c>
      <c r="F52" s="83">
        <v>4.5</v>
      </c>
      <c r="G52" s="83">
        <v>4</v>
      </c>
      <c r="H52" s="37">
        <v>0</v>
      </c>
      <c r="I52" s="83">
        <v>0</v>
      </c>
      <c r="J52" s="83">
        <v>0</v>
      </c>
      <c r="K52" s="37">
        <v>0</v>
      </c>
      <c r="L52" s="83">
        <v>0</v>
      </c>
      <c r="M52" s="83">
        <v>0</v>
      </c>
      <c r="N52" s="37">
        <v>0</v>
      </c>
      <c r="O52" s="83">
        <v>0</v>
      </c>
      <c r="P52" s="83">
        <v>0</v>
      </c>
      <c r="Q52" s="37">
        <v>22</v>
      </c>
      <c r="R52" s="83">
        <v>5.5</v>
      </c>
      <c r="S52" s="83">
        <v>5</v>
      </c>
      <c r="T52" s="37">
        <v>0</v>
      </c>
      <c r="U52" s="83">
        <v>0</v>
      </c>
      <c r="V52" s="83">
        <v>0</v>
      </c>
      <c r="W52" s="37"/>
      <c r="X52" s="83"/>
      <c r="Y52" s="83"/>
      <c r="Z52" s="37"/>
      <c r="AA52" s="83"/>
      <c r="AB52" s="83"/>
      <c r="AC52" s="37"/>
      <c r="AD52" s="83"/>
      <c r="AE52" s="83"/>
      <c r="AF52" s="37"/>
      <c r="AG52" s="83"/>
      <c r="AH52" s="83"/>
      <c r="AI52" s="90">
        <f>VLOOKUP(B52,[1]Body!$B$5:$AI$500,34,FALSE)</f>
        <v>44</v>
      </c>
      <c r="AJ52" s="37">
        <f>MAX(E52,H52,K52,N52,Q52,T52,W52,Z52,AC52,AF52)</f>
        <v>22</v>
      </c>
      <c r="AK52" s="91">
        <f>COUNTIF(E52:AH52,AJ52)</f>
        <v>2</v>
      </c>
      <c r="AL52" s="92">
        <f>SUM(G52,J52,M52,P52,S52,V52,Y52,AB52,AE52,AH52)</f>
        <v>9</v>
      </c>
      <c r="AM52" s="91">
        <f>IF(E52&gt;0,1,0)+IF(H52&gt;0,1,0)+IF(K52&gt;0,1,0)+IF(N52&gt;0,1,0)+IF(Q52&gt;0,1,0)+IF(T52&gt;0,1,0)+IF(W52&gt;0,1,0)+IF(Z52&gt;0,1,0)+IF(AC52&gt;0,1,0)+IF(AF52&gt;0,1,0)</f>
        <v>2</v>
      </c>
      <c r="AN52" s="93">
        <f>SUM(F52,I52,L52,O52,R52,U52,X52,AA52,AD52,AG52)</f>
        <v>10</v>
      </c>
      <c r="AO52" s="42" t="str">
        <f>VLOOKUP(B52,[1]Body!$B$5:$AJ$500,35,FALSE)</f>
        <v/>
      </c>
      <c r="AP52" s="43"/>
    </row>
    <row r="53" spans="1:43" ht="15.6" x14ac:dyDescent="0.3">
      <c r="A53" s="38">
        <v>23</v>
      </c>
      <c r="B53" s="34" t="s">
        <v>212</v>
      </c>
      <c r="C53" s="35">
        <v>1016</v>
      </c>
      <c r="D53" s="36" t="s">
        <v>38</v>
      </c>
      <c r="E53" s="37"/>
      <c r="F53" s="83"/>
      <c r="G53" s="83"/>
      <c r="H53" s="37"/>
      <c r="I53" s="83"/>
      <c r="J53" s="83"/>
      <c r="K53" s="37">
        <v>21</v>
      </c>
      <c r="L53" s="83">
        <v>2.5</v>
      </c>
      <c r="M53" s="83">
        <v>2</v>
      </c>
      <c r="N53" s="37">
        <v>0</v>
      </c>
      <c r="O53" s="83">
        <v>0</v>
      </c>
      <c r="P53" s="83">
        <v>0</v>
      </c>
      <c r="Q53" s="37">
        <v>0</v>
      </c>
      <c r="R53" s="83">
        <v>0</v>
      </c>
      <c r="S53" s="83">
        <v>0</v>
      </c>
      <c r="T53" s="37">
        <v>18</v>
      </c>
      <c r="U53" s="83">
        <v>4</v>
      </c>
      <c r="V53" s="83">
        <v>4</v>
      </c>
      <c r="W53" s="37"/>
      <c r="X53" s="83"/>
      <c r="Y53" s="83"/>
      <c r="Z53" s="37"/>
      <c r="AA53" s="83"/>
      <c r="AB53" s="83"/>
      <c r="AC53" s="37"/>
      <c r="AD53" s="83"/>
      <c r="AE53" s="83"/>
      <c r="AF53" s="37"/>
      <c r="AG53" s="83"/>
      <c r="AH53" s="83"/>
      <c r="AI53" s="90">
        <f>VLOOKUP(B53,[1]Body!$B$5:$AI$500,34,FALSE)</f>
        <v>39</v>
      </c>
      <c r="AJ53" s="37">
        <f>MAX(E53,H53,K53,N53,Q53,T53,W53,Z53,AC53,AF53)</f>
        <v>21</v>
      </c>
      <c r="AK53" s="91">
        <f>COUNTIF(E53:AH53,AJ53)</f>
        <v>1</v>
      </c>
      <c r="AL53" s="92">
        <f>SUM(G53,J53,M53,P53,S53,V53,Y53,AB53,AE53,AH53)</f>
        <v>6</v>
      </c>
      <c r="AM53" s="91">
        <f>IF(E53&gt;0,1,0)+IF(H53&gt;0,1,0)+IF(K53&gt;0,1,0)+IF(N53&gt;0,1,0)+IF(Q53&gt;0,1,0)+IF(T53&gt;0,1,0)+IF(W53&gt;0,1,0)+IF(Z53&gt;0,1,0)+IF(AC53&gt;0,1,0)+IF(AF53&gt;0,1,0)</f>
        <v>2</v>
      </c>
      <c r="AN53" s="93">
        <f>SUM(F53,I53,L53,O53,R53,U53,X53,AA53,AD53,AG53)</f>
        <v>6.5</v>
      </c>
      <c r="AO53" s="42" t="str">
        <f>VLOOKUP(B53,[1]Body!$B$5:$AJ$500,35,FALSE)</f>
        <v/>
      </c>
      <c r="AP53" s="43"/>
    </row>
    <row r="54" spans="1:43" ht="15" customHeight="1" x14ac:dyDescent="0.3">
      <c r="A54" s="38">
        <v>24</v>
      </c>
      <c r="B54" s="34" t="s">
        <v>61</v>
      </c>
      <c r="C54" s="35">
        <v>1000</v>
      </c>
      <c r="D54" s="36" t="s">
        <v>48</v>
      </c>
      <c r="E54" s="37">
        <v>19</v>
      </c>
      <c r="F54" s="83">
        <v>4</v>
      </c>
      <c r="G54" s="83">
        <v>3</v>
      </c>
      <c r="H54" s="37">
        <v>19</v>
      </c>
      <c r="I54" s="83">
        <v>4</v>
      </c>
      <c r="J54" s="83">
        <v>4</v>
      </c>
      <c r="K54" s="37">
        <v>0</v>
      </c>
      <c r="L54" s="83">
        <v>0</v>
      </c>
      <c r="M54" s="83">
        <v>0</v>
      </c>
      <c r="N54" s="37">
        <v>0</v>
      </c>
      <c r="O54" s="83">
        <v>0</v>
      </c>
      <c r="P54" s="83">
        <v>0</v>
      </c>
      <c r="Q54" s="37">
        <v>0</v>
      </c>
      <c r="R54" s="83">
        <v>0</v>
      </c>
      <c r="S54" s="83">
        <v>0</v>
      </c>
      <c r="T54" s="37">
        <v>0</v>
      </c>
      <c r="U54" s="83">
        <v>0</v>
      </c>
      <c r="V54" s="83">
        <v>0</v>
      </c>
      <c r="W54" s="37"/>
      <c r="X54" s="83"/>
      <c r="Y54" s="83"/>
      <c r="Z54" s="37"/>
      <c r="AA54" s="83"/>
      <c r="AB54" s="83"/>
      <c r="AC54" s="37"/>
      <c r="AD54" s="83"/>
      <c r="AE54" s="83"/>
      <c r="AF54" s="37"/>
      <c r="AG54" s="83"/>
      <c r="AH54" s="83"/>
      <c r="AI54" s="90">
        <f>VLOOKUP(B54,[1]Body!$B$5:$AI$500,34,FALSE)</f>
        <v>38</v>
      </c>
      <c r="AJ54" s="37">
        <f>MAX(E54,H54,K54,N54,Q54,T54,W54,Z54,AC54,AF54)</f>
        <v>19</v>
      </c>
      <c r="AK54" s="91">
        <f>COUNTIF(E54:AH54,AJ54)</f>
        <v>2</v>
      </c>
      <c r="AL54" s="92">
        <f>SUM(G54,J54,M54,P54,S54,V54,Y54,AB54,AE54,AH54)</f>
        <v>7</v>
      </c>
      <c r="AM54" s="91">
        <f>IF(E54&gt;0,1,0)+IF(H54&gt;0,1,0)+IF(K54&gt;0,1,0)+IF(N54&gt;0,1,0)+IF(Q54&gt;0,1,0)+IF(T54&gt;0,1,0)+IF(W54&gt;0,1,0)+IF(Z54&gt;0,1,0)+IF(AC54&gt;0,1,0)+IF(AF54&gt;0,1,0)</f>
        <v>2</v>
      </c>
      <c r="AN54" s="93">
        <f>SUM(F54,I54,L54,O54,R54,U54,X54,AA54,AD54,AG54)</f>
        <v>8</v>
      </c>
      <c r="AO54" s="42" t="str">
        <f>VLOOKUP(B54,[1]Body!$B$5:$AJ$500,35,FALSE)</f>
        <v/>
      </c>
      <c r="AP54" s="43"/>
    </row>
    <row r="55" spans="1:43" ht="15.6" x14ac:dyDescent="0.3">
      <c r="A55" s="38">
        <v>25</v>
      </c>
      <c r="B55" s="34" t="s">
        <v>78</v>
      </c>
      <c r="C55" s="35">
        <v>1000</v>
      </c>
      <c r="D55" s="36" t="s">
        <v>67</v>
      </c>
      <c r="E55" s="37"/>
      <c r="F55" s="83"/>
      <c r="G55" s="83"/>
      <c r="H55" s="37">
        <v>18</v>
      </c>
      <c r="I55" s="83">
        <v>3</v>
      </c>
      <c r="J55" s="83">
        <v>2</v>
      </c>
      <c r="K55" s="37">
        <v>0</v>
      </c>
      <c r="L55" s="83">
        <v>0</v>
      </c>
      <c r="M55" s="83">
        <v>0</v>
      </c>
      <c r="N55" s="37">
        <v>15</v>
      </c>
      <c r="O55" s="83">
        <v>3.5</v>
      </c>
      <c r="P55" s="83">
        <v>3</v>
      </c>
      <c r="Q55" s="37">
        <v>0</v>
      </c>
      <c r="R55" s="83">
        <v>0</v>
      </c>
      <c r="S55" s="83">
        <v>0</v>
      </c>
      <c r="T55" s="37">
        <v>0</v>
      </c>
      <c r="U55" s="83">
        <v>0</v>
      </c>
      <c r="V55" s="83">
        <v>0</v>
      </c>
      <c r="W55" s="37"/>
      <c r="X55" s="83"/>
      <c r="Y55" s="83"/>
      <c r="Z55" s="37"/>
      <c r="AA55" s="83"/>
      <c r="AB55" s="83"/>
      <c r="AC55" s="37"/>
      <c r="AD55" s="83"/>
      <c r="AE55" s="83"/>
      <c r="AF55" s="37"/>
      <c r="AG55" s="83"/>
      <c r="AH55" s="83"/>
      <c r="AI55" s="90">
        <f>VLOOKUP(B55,[1]Body!$B$5:$AI$500,34,FALSE)</f>
        <v>33</v>
      </c>
      <c r="AJ55" s="37">
        <f>MAX(E55,H55,K55,N55,Q55,T55,W55,Z55,AC55,AF55)</f>
        <v>18</v>
      </c>
      <c r="AK55" s="91">
        <f>COUNTIF(E55:AH55,AJ55)</f>
        <v>1</v>
      </c>
      <c r="AL55" s="92">
        <f>SUM(G55,J55,M55,P55,S55,V55,Y55,AB55,AE55,AH55)</f>
        <v>5</v>
      </c>
      <c r="AM55" s="91">
        <f>IF(E55&gt;0,1,0)+IF(H55&gt;0,1,0)+IF(K55&gt;0,1,0)+IF(N55&gt;0,1,0)+IF(Q55&gt;0,1,0)+IF(T55&gt;0,1,0)+IF(W55&gt;0,1,0)+IF(Z55&gt;0,1,0)+IF(AC55&gt;0,1,0)+IF(AF55&gt;0,1,0)</f>
        <v>2</v>
      </c>
      <c r="AN55" s="93">
        <f>SUM(F55,I55,L55,O55,R55,U55,X55,AA55,AD55,AG55)</f>
        <v>6.5</v>
      </c>
      <c r="AO55" s="42" t="str">
        <f>VLOOKUP(B55,[1]Body!$B$5:$AJ$500,35,FALSE)</f>
        <v/>
      </c>
      <c r="AP55" s="43"/>
    </row>
    <row r="56" spans="1:43" ht="15.6" x14ac:dyDescent="0.3">
      <c r="A56" s="38">
        <v>26</v>
      </c>
      <c r="B56" s="34" t="s">
        <v>82</v>
      </c>
      <c r="C56" s="35">
        <v>1000</v>
      </c>
      <c r="D56" s="36" t="s">
        <v>38</v>
      </c>
      <c r="E56" s="37">
        <v>16</v>
      </c>
      <c r="F56" s="83">
        <v>4</v>
      </c>
      <c r="G56" s="83">
        <v>4</v>
      </c>
      <c r="H56" s="37">
        <v>0</v>
      </c>
      <c r="I56" s="83">
        <v>0</v>
      </c>
      <c r="J56" s="83">
        <v>0</v>
      </c>
      <c r="K56" s="37">
        <v>0</v>
      </c>
      <c r="L56" s="83">
        <v>0</v>
      </c>
      <c r="M56" s="83">
        <v>0</v>
      </c>
      <c r="N56" s="37">
        <v>0</v>
      </c>
      <c r="O56" s="83">
        <v>0</v>
      </c>
      <c r="P56" s="83">
        <v>0</v>
      </c>
      <c r="Q56" s="37">
        <v>16</v>
      </c>
      <c r="R56" s="83">
        <v>4.5</v>
      </c>
      <c r="S56" s="83">
        <v>4</v>
      </c>
      <c r="T56" s="37">
        <v>0</v>
      </c>
      <c r="U56" s="83">
        <v>0</v>
      </c>
      <c r="V56" s="83">
        <v>0</v>
      </c>
      <c r="W56" s="37"/>
      <c r="X56" s="83"/>
      <c r="Y56" s="83"/>
      <c r="Z56" s="37"/>
      <c r="AA56" s="83"/>
      <c r="AB56" s="83"/>
      <c r="AC56" s="37"/>
      <c r="AD56" s="83"/>
      <c r="AE56" s="83"/>
      <c r="AF56" s="37"/>
      <c r="AG56" s="83"/>
      <c r="AH56" s="83"/>
      <c r="AI56" s="90">
        <f>VLOOKUP(B56,[1]Body!$B$5:$AI$500,34,FALSE)</f>
        <v>32</v>
      </c>
      <c r="AJ56" s="37">
        <f>MAX(E56,H56,K56,N56,Q56,T56,W56,Z56,AC56,AF56)</f>
        <v>16</v>
      </c>
      <c r="AK56" s="91">
        <f>COUNTIF(E56:AH56,AJ56)</f>
        <v>2</v>
      </c>
      <c r="AL56" s="92">
        <f>SUM(G56,J56,M56,P56,S56,V56,Y56,AB56,AE56,AH56)</f>
        <v>8</v>
      </c>
      <c r="AM56" s="91">
        <f>IF(E56&gt;0,1,0)+IF(H56&gt;0,1,0)+IF(K56&gt;0,1,0)+IF(N56&gt;0,1,0)+IF(Q56&gt;0,1,0)+IF(T56&gt;0,1,0)+IF(W56&gt;0,1,0)+IF(Z56&gt;0,1,0)+IF(AC56&gt;0,1,0)+IF(AF56&gt;0,1,0)</f>
        <v>2</v>
      </c>
      <c r="AN56" s="93">
        <f>SUM(F56,I56,L56,O56,R56,U56,X56,AA56,AD56,AG56)</f>
        <v>8.5</v>
      </c>
      <c r="AO56" s="42" t="str">
        <f>VLOOKUP(B56,[1]Body!$B$5:$AJ$500,35,FALSE)</f>
        <v/>
      </c>
      <c r="AP56" s="43"/>
    </row>
    <row r="57" spans="1:43" ht="15.6" x14ac:dyDescent="0.3">
      <c r="A57" s="38">
        <v>27</v>
      </c>
      <c r="B57" s="34" t="s">
        <v>73</v>
      </c>
      <c r="C57" s="35">
        <v>1000</v>
      </c>
      <c r="D57" s="36" t="s">
        <v>64</v>
      </c>
      <c r="E57" s="37">
        <v>7</v>
      </c>
      <c r="F57" s="83">
        <v>2</v>
      </c>
      <c r="G57" s="83">
        <v>1</v>
      </c>
      <c r="H57" s="37">
        <v>16</v>
      </c>
      <c r="I57" s="83">
        <v>3</v>
      </c>
      <c r="J57" s="83">
        <v>2</v>
      </c>
      <c r="K57" s="37">
        <v>0</v>
      </c>
      <c r="L57" s="83">
        <v>0</v>
      </c>
      <c r="M57" s="83">
        <v>0</v>
      </c>
      <c r="N57" s="37">
        <v>0</v>
      </c>
      <c r="O57" s="83">
        <v>0</v>
      </c>
      <c r="P57" s="83">
        <v>0</v>
      </c>
      <c r="Q57" s="37">
        <v>0</v>
      </c>
      <c r="R57" s="83">
        <v>0</v>
      </c>
      <c r="S57" s="83">
        <v>0</v>
      </c>
      <c r="T57" s="37">
        <v>7</v>
      </c>
      <c r="U57" s="83">
        <v>2</v>
      </c>
      <c r="V57" s="83">
        <v>1</v>
      </c>
      <c r="W57" s="37"/>
      <c r="X57" s="83"/>
      <c r="Y57" s="83"/>
      <c r="Z57" s="37"/>
      <c r="AA57" s="83"/>
      <c r="AB57" s="83"/>
      <c r="AC57" s="37"/>
      <c r="AD57" s="83"/>
      <c r="AE57" s="83"/>
      <c r="AF57" s="37"/>
      <c r="AG57" s="83"/>
      <c r="AH57" s="83"/>
      <c r="AI57" s="90">
        <f>VLOOKUP(B57,[1]Body!$B$5:$AI$500,34,FALSE)</f>
        <v>30</v>
      </c>
      <c r="AJ57" s="37">
        <f>MAX(E57,H57,K57,N57,Q57,T57,W57,Z57,AC57,AF57)</f>
        <v>16</v>
      </c>
      <c r="AK57" s="91">
        <f>COUNTIF(E57:AH57,AJ57)</f>
        <v>1</v>
      </c>
      <c r="AL57" s="92">
        <f>SUM(G57,J57,M57,P57,S57,V57,Y57,AB57,AE57,AH57)</f>
        <v>4</v>
      </c>
      <c r="AM57" s="91">
        <f>IF(E57&gt;0,1,0)+IF(H57&gt;0,1,0)+IF(K57&gt;0,1,0)+IF(N57&gt;0,1,0)+IF(Q57&gt;0,1,0)+IF(T57&gt;0,1,0)+IF(W57&gt;0,1,0)+IF(Z57&gt;0,1,0)+IF(AC57&gt;0,1,0)+IF(AF57&gt;0,1,0)</f>
        <v>3</v>
      </c>
      <c r="AN57" s="93">
        <f>SUM(F57,I57,L57,O57,R57,U57,X57,AA57,AD57,AG57)</f>
        <v>7</v>
      </c>
      <c r="AO57" s="42" t="str">
        <f>VLOOKUP(B57,[1]Body!$B$5:$AJ$500,35,FALSE)</f>
        <v/>
      </c>
      <c r="AP57" s="43"/>
    </row>
    <row r="58" spans="1:43" ht="15.6" x14ac:dyDescent="0.3">
      <c r="A58" s="38">
        <v>28</v>
      </c>
      <c r="B58" s="34" t="s">
        <v>211</v>
      </c>
      <c r="C58" s="35">
        <v>1000</v>
      </c>
      <c r="D58" s="36" t="s">
        <v>38</v>
      </c>
      <c r="E58" s="37">
        <v>28</v>
      </c>
      <c r="F58" s="83">
        <v>6</v>
      </c>
      <c r="G58" s="83">
        <v>6</v>
      </c>
      <c r="H58" s="37">
        <v>0</v>
      </c>
      <c r="I58" s="83">
        <v>0</v>
      </c>
      <c r="J58" s="83">
        <v>0</v>
      </c>
      <c r="K58" s="37">
        <v>0</v>
      </c>
      <c r="L58" s="83">
        <v>0</v>
      </c>
      <c r="M58" s="83">
        <v>0</v>
      </c>
      <c r="N58" s="37">
        <v>0</v>
      </c>
      <c r="O58" s="83">
        <v>0</v>
      </c>
      <c r="P58" s="83">
        <v>0</v>
      </c>
      <c r="Q58" s="37">
        <v>0</v>
      </c>
      <c r="R58" s="83">
        <v>0</v>
      </c>
      <c r="S58" s="83">
        <v>0</v>
      </c>
      <c r="T58" s="37">
        <v>0</v>
      </c>
      <c r="U58" s="83">
        <v>0</v>
      </c>
      <c r="V58" s="83">
        <v>0</v>
      </c>
      <c r="W58" s="37"/>
      <c r="X58" s="83"/>
      <c r="Y58" s="83"/>
      <c r="Z58" s="37"/>
      <c r="AA58" s="83"/>
      <c r="AB58" s="83"/>
      <c r="AC58" s="37"/>
      <c r="AD58" s="83"/>
      <c r="AE58" s="83"/>
      <c r="AF58" s="37"/>
      <c r="AG58" s="83"/>
      <c r="AH58" s="83"/>
      <c r="AI58" s="90">
        <f>VLOOKUP(B58,[1]Body!$B$5:$AI$500,34,FALSE)</f>
        <v>28</v>
      </c>
      <c r="AJ58" s="37">
        <f>MAX(E58,H58,K58,N58,Q58,T58,W58,Z58,AC58,AF58)</f>
        <v>28</v>
      </c>
      <c r="AK58" s="91">
        <f>COUNTIF(E58:AH58,AJ58)</f>
        <v>1</v>
      </c>
      <c r="AL58" s="92">
        <f>SUM(G58,J58,M58,P58,S58,V58,Y58,AB58,AE58,AH58)</f>
        <v>6</v>
      </c>
      <c r="AM58" s="91">
        <f>IF(E58&gt;0,1,0)+IF(H58&gt;0,1,0)+IF(K58&gt;0,1,0)+IF(N58&gt;0,1,0)+IF(Q58&gt;0,1,0)+IF(T58&gt;0,1,0)+IF(W58&gt;0,1,0)+IF(Z58&gt;0,1,0)+IF(AC58&gt;0,1,0)+IF(AF58&gt;0,1,0)</f>
        <v>1</v>
      </c>
      <c r="AN58" s="93">
        <f>SUM(F58,I58,L58,O58,R58,U58,X58,AA58,AD58,AG58)</f>
        <v>6</v>
      </c>
      <c r="AO58" s="42" t="str">
        <f>VLOOKUP(B58,[1]Body!$B$5:$AJ$500,35,FALSE)</f>
        <v/>
      </c>
      <c r="AP58" s="43"/>
    </row>
    <row r="59" spans="1:43" ht="15.6" x14ac:dyDescent="0.3">
      <c r="A59" s="38">
        <v>29</v>
      </c>
      <c r="B59" s="34" t="s">
        <v>79</v>
      </c>
      <c r="C59" s="35">
        <v>1000</v>
      </c>
      <c r="D59" s="36" t="s">
        <v>80</v>
      </c>
      <c r="E59" s="37">
        <v>17</v>
      </c>
      <c r="F59" s="83">
        <v>4</v>
      </c>
      <c r="G59" s="83">
        <v>4</v>
      </c>
      <c r="H59" s="37">
        <v>0</v>
      </c>
      <c r="I59" s="83">
        <v>0</v>
      </c>
      <c r="J59" s="83">
        <v>0</v>
      </c>
      <c r="K59" s="37">
        <v>0</v>
      </c>
      <c r="L59" s="83">
        <v>0</v>
      </c>
      <c r="M59" s="83">
        <v>0</v>
      </c>
      <c r="N59" s="37">
        <v>0</v>
      </c>
      <c r="O59" s="83">
        <v>0</v>
      </c>
      <c r="P59" s="83">
        <v>0</v>
      </c>
      <c r="Q59" s="37">
        <v>11</v>
      </c>
      <c r="R59" s="83">
        <v>3.5</v>
      </c>
      <c r="S59" s="83">
        <v>3</v>
      </c>
      <c r="T59" s="37">
        <v>0</v>
      </c>
      <c r="U59" s="83">
        <v>0</v>
      </c>
      <c r="V59" s="83">
        <v>0</v>
      </c>
      <c r="W59" s="37"/>
      <c r="X59" s="83"/>
      <c r="Y59" s="83"/>
      <c r="Z59" s="37"/>
      <c r="AA59" s="83"/>
      <c r="AB59" s="83"/>
      <c r="AC59" s="37"/>
      <c r="AD59" s="83"/>
      <c r="AE59" s="83"/>
      <c r="AF59" s="37"/>
      <c r="AG59" s="83"/>
      <c r="AH59" s="83"/>
      <c r="AI59" s="90">
        <f>VLOOKUP(B59,[1]Body!$B$5:$AI$500,34,FALSE)</f>
        <v>28</v>
      </c>
      <c r="AJ59" s="37">
        <f>MAX(E59,H59,K59,N59,Q59,T59,W59,Z59,AC59,AF59)</f>
        <v>17</v>
      </c>
      <c r="AK59" s="91">
        <f>COUNTIF(E59:AH59,AJ59)</f>
        <v>1</v>
      </c>
      <c r="AL59" s="92">
        <f>SUM(G59,J59,M59,P59,S59,V59,Y59,AB59,AE59,AH59)</f>
        <v>7</v>
      </c>
      <c r="AM59" s="91">
        <f>IF(E59&gt;0,1,0)+IF(H59&gt;0,1,0)+IF(K59&gt;0,1,0)+IF(N59&gt;0,1,0)+IF(Q59&gt;0,1,0)+IF(T59&gt;0,1,0)+IF(W59&gt;0,1,0)+IF(Z59&gt;0,1,0)+IF(AC59&gt;0,1,0)+IF(AF59&gt;0,1,0)</f>
        <v>2</v>
      </c>
      <c r="AN59" s="93">
        <f>SUM(F59,I59,L59,O59,R59,U59,X59,AA59,AD59,AG59)</f>
        <v>7.5</v>
      </c>
      <c r="AO59" s="42" t="str">
        <f>VLOOKUP(B59,[1]Body!$B$5:$AJ$500,35,FALSE)</f>
        <v/>
      </c>
      <c r="AP59" s="43"/>
    </row>
    <row r="60" spans="1:43" ht="15.6" x14ac:dyDescent="0.3">
      <c r="A60" s="38">
        <v>30</v>
      </c>
      <c r="B60" s="34" t="s">
        <v>247</v>
      </c>
      <c r="C60" s="35">
        <v>1000</v>
      </c>
      <c r="D60" s="36" t="s">
        <v>130</v>
      </c>
      <c r="E60" s="37"/>
      <c r="F60" s="83"/>
      <c r="G60" s="83"/>
      <c r="H60" s="37"/>
      <c r="I60" s="83"/>
      <c r="J60" s="83"/>
      <c r="K60" s="37"/>
      <c r="L60" s="83"/>
      <c r="M60" s="83"/>
      <c r="N60" s="37"/>
      <c r="O60" s="83"/>
      <c r="P60" s="83"/>
      <c r="Q60" s="37">
        <v>14</v>
      </c>
      <c r="R60" s="83">
        <v>4</v>
      </c>
      <c r="S60" s="83">
        <v>4</v>
      </c>
      <c r="T60" s="37">
        <v>12</v>
      </c>
      <c r="U60" s="83">
        <v>3</v>
      </c>
      <c r="V60" s="83">
        <v>3</v>
      </c>
      <c r="W60" s="37"/>
      <c r="X60" s="83"/>
      <c r="Y60" s="83"/>
      <c r="Z60" s="37"/>
      <c r="AA60" s="83"/>
      <c r="AB60" s="83"/>
      <c r="AC60" s="37"/>
      <c r="AD60" s="83"/>
      <c r="AE60" s="83"/>
      <c r="AF60" s="37"/>
      <c r="AG60" s="83"/>
      <c r="AH60" s="83"/>
      <c r="AI60" s="90">
        <f>VLOOKUP(B60,[1]Body!$B$5:$AI$500,34,FALSE)</f>
        <v>26</v>
      </c>
      <c r="AJ60" s="37">
        <f>MAX(E60,H60,K60,N60,Q60,T60,W60,Z60,AC60,AF60)</f>
        <v>14</v>
      </c>
      <c r="AK60" s="91">
        <f>COUNTIF(E60:AH60,AJ60)</f>
        <v>1</v>
      </c>
      <c r="AL60" s="92">
        <f>SUM(G60,J60,M60,P60,S60,V60,Y60,AB60,AE60,AH60)</f>
        <v>7</v>
      </c>
      <c r="AM60" s="91">
        <f>IF(E60&gt;0,1,0)+IF(H60&gt;0,1,0)+IF(K60&gt;0,1,0)+IF(N60&gt;0,1,0)+IF(Q60&gt;0,1,0)+IF(T60&gt;0,1,0)+IF(W60&gt;0,1,0)+IF(Z60&gt;0,1,0)+IF(AC60&gt;0,1,0)+IF(AF60&gt;0,1,0)</f>
        <v>2</v>
      </c>
      <c r="AN60" s="93">
        <f>SUM(F60,I60,L60,O60,R60,U60,X60,AA60,AD60,AG60)</f>
        <v>7</v>
      </c>
      <c r="AO60" s="42" t="str">
        <f>VLOOKUP(B60,[1]Body!$B$5:$AJ$500,35,FALSE)</f>
        <v/>
      </c>
      <c r="AP60" s="43"/>
    </row>
    <row r="61" spans="1:43" ht="15" customHeight="1" x14ac:dyDescent="0.3">
      <c r="A61" s="33">
        <v>14</v>
      </c>
      <c r="B61" s="34" t="s">
        <v>81</v>
      </c>
      <c r="C61" s="35">
        <v>1000</v>
      </c>
      <c r="D61" s="36" t="s">
        <v>38</v>
      </c>
      <c r="E61" s="37"/>
      <c r="F61" s="83"/>
      <c r="G61" s="83"/>
      <c r="H61" s="37">
        <v>17</v>
      </c>
      <c r="I61" s="83">
        <v>3</v>
      </c>
      <c r="J61" s="83">
        <v>2</v>
      </c>
      <c r="K61" s="37">
        <v>0</v>
      </c>
      <c r="L61" s="83">
        <v>0</v>
      </c>
      <c r="M61" s="83">
        <v>0</v>
      </c>
      <c r="N61" s="37">
        <v>0</v>
      </c>
      <c r="O61" s="83">
        <v>0</v>
      </c>
      <c r="P61" s="83">
        <v>0</v>
      </c>
      <c r="Q61" s="37">
        <v>8</v>
      </c>
      <c r="R61" s="83">
        <v>3</v>
      </c>
      <c r="S61" s="83">
        <v>3</v>
      </c>
      <c r="T61" s="37">
        <v>0</v>
      </c>
      <c r="U61" s="83">
        <v>0</v>
      </c>
      <c r="V61" s="83">
        <v>0</v>
      </c>
      <c r="W61" s="37"/>
      <c r="X61" s="83"/>
      <c r="Y61" s="83"/>
      <c r="Z61" s="37"/>
      <c r="AA61" s="83"/>
      <c r="AB61" s="83"/>
      <c r="AC61" s="37"/>
      <c r="AD61" s="83"/>
      <c r="AE61" s="83"/>
      <c r="AF61" s="37"/>
      <c r="AG61" s="83"/>
      <c r="AH61" s="83"/>
      <c r="AI61" s="90">
        <f>VLOOKUP(B61,[1]Body!$B$5:$AI$500,34,FALSE)</f>
        <v>25</v>
      </c>
      <c r="AJ61" s="37">
        <f>MAX(E61,H61,K61,N61,Q61,T61,W61,Z61,AC61,AF61)</f>
        <v>17</v>
      </c>
      <c r="AK61" s="91">
        <f>COUNTIF(E61:AH61,AJ61)</f>
        <v>1</v>
      </c>
      <c r="AL61" s="92">
        <f>SUM(G61,J61,M61,P61,S61,V61,Y61,AB61,AE61,AH61)</f>
        <v>5</v>
      </c>
      <c r="AM61" s="91">
        <f>IF(E61&gt;0,1,0)+IF(H61&gt;0,1,0)+IF(K61&gt;0,1,0)+IF(N61&gt;0,1,0)+IF(Q61&gt;0,1,0)+IF(T61&gt;0,1,0)+IF(W61&gt;0,1,0)+IF(Z61&gt;0,1,0)+IF(AC61&gt;0,1,0)+IF(AF61&gt;0,1,0)</f>
        <v>2</v>
      </c>
      <c r="AN61" s="93">
        <f>SUM(F61,I61,L61,O61,R61,U61,X61,AA61,AD61,AG61)</f>
        <v>6</v>
      </c>
      <c r="AO61" s="42" t="str">
        <f>VLOOKUP(B61,[1]Body!$B$5:$AJ$500,35,FALSE)</f>
        <v/>
      </c>
      <c r="AP61" s="44"/>
      <c r="AQ61" s="45"/>
    </row>
    <row r="62" spans="1:43" ht="15.6" x14ac:dyDescent="0.3">
      <c r="A62" s="38">
        <v>32</v>
      </c>
      <c r="B62" s="34" t="s">
        <v>455</v>
      </c>
      <c r="C62" s="35">
        <v>1000</v>
      </c>
      <c r="D62" s="36" t="s">
        <v>142</v>
      </c>
      <c r="E62" s="37"/>
      <c r="F62" s="83"/>
      <c r="G62" s="83"/>
      <c r="H62" s="37"/>
      <c r="I62" s="83"/>
      <c r="J62" s="83"/>
      <c r="K62" s="37"/>
      <c r="L62" s="83"/>
      <c r="M62" s="83"/>
      <c r="N62" s="37"/>
      <c r="O62" s="83"/>
      <c r="P62" s="83"/>
      <c r="Q62" s="37">
        <v>0</v>
      </c>
      <c r="R62" s="83">
        <v>0</v>
      </c>
      <c r="S62" s="83">
        <v>0</v>
      </c>
      <c r="T62" s="37">
        <v>24</v>
      </c>
      <c r="U62" s="83">
        <v>5</v>
      </c>
      <c r="V62" s="83">
        <v>5</v>
      </c>
      <c r="W62" s="37"/>
      <c r="X62" s="83"/>
      <c r="Y62" s="83"/>
      <c r="Z62" s="37"/>
      <c r="AA62" s="83"/>
      <c r="AB62" s="83"/>
      <c r="AC62" s="37"/>
      <c r="AD62" s="83"/>
      <c r="AE62" s="83"/>
      <c r="AF62" s="37"/>
      <c r="AG62" s="83"/>
      <c r="AH62" s="83"/>
      <c r="AI62" s="90">
        <f>VLOOKUP(B62,[1]Body!$B$5:$AI$500,34,FALSE)</f>
        <v>24</v>
      </c>
      <c r="AJ62" s="37">
        <f>MAX(E62,H62,K62,N62,Q62,T62,W62,Z62,AC62,AF62)</f>
        <v>24</v>
      </c>
      <c r="AK62" s="91">
        <f>COUNTIF(E62:AH62,AJ62)</f>
        <v>1</v>
      </c>
      <c r="AL62" s="92">
        <f>SUM(G62,J62,M62,P62,S62,V62,Y62,AB62,AE62,AH62)</f>
        <v>5</v>
      </c>
      <c r="AM62" s="91">
        <f>IF(E62&gt;0,1,0)+IF(H62&gt;0,1,0)+IF(K62&gt;0,1,0)+IF(N62&gt;0,1,0)+IF(Q62&gt;0,1,0)+IF(T62&gt;0,1,0)+IF(W62&gt;0,1,0)+IF(Z62&gt;0,1,0)+IF(AC62&gt;0,1,0)+IF(AF62&gt;0,1,0)</f>
        <v>1</v>
      </c>
      <c r="AN62" s="93">
        <f>SUM(F62,I62,L62,O62,R62,U62,X62,AA62,AD62,AG62)</f>
        <v>5</v>
      </c>
      <c r="AO62" s="42" t="str">
        <f>VLOOKUP(B62,[1]Body!$B$5:$AJ$500,35,FALSE)</f>
        <v/>
      </c>
      <c r="AP62" s="43"/>
    </row>
    <row r="63" spans="1:43" ht="15.6" x14ac:dyDescent="0.3">
      <c r="A63" s="38">
        <v>33</v>
      </c>
      <c r="B63" s="34" t="s">
        <v>249</v>
      </c>
      <c r="C63" s="35">
        <v>1000</v>
      </c>
      <c r="D63" s="36" t="s">
        <v>250</v>
      </c>
      <c r="E63" s="37"/>
      <c r="F63" s="83"/>
      <c r="G63" s="83"/>
      <c r="H63" s="37"/>
      <c r="I63" s="83"/>
      <c r="J63" s="83"/>
      <c r="K63" s="37"/>
      <c r="L63" s="83"/>
      <c r="M63" s="83"/>
      <c r="N63" s="37"/>
      <c r="O63" s="83"/>
      <c r="P63" s="83"/>
      <c r="Q63" s="37">
        <v>9</v>
      </c>
      <c r="R63" s="83">
        <v>3.5</v>
      </c>
      <c r="S63" s="83">
        <v>2</v>
      </c>
      <c r="T63" s="37">
        <v>13</v>
      </c>
      <c r="U63" s="83">
        <v>3</v>
      </c>
      <c r="V63" s="83">
        <v>3</v>
      </c>
      <c r="W63" s="37"/>
      <c r="X63" s="83"/>
      <c r="Y63" s="83"/>
      <c r="Z63" s="37"/>
      <c r="AA63" s="83"/>
      <c r="AB63" s="83"/>
      <c r="AC63" s="37"/>
      <c r="AD63" s="83"/>
      <c r="AE63" s="83"/>
      <c r="AF63" s="37"/>
      <c r="AG63" s="83"/>
      <c r="AH63" s="83"/>
      <c r="AI63" s="90">
        <f>VLOOKUP(B63,[1]Body!$B$5:$AI$500,34,FALSE)</f>
        <v>22</v>
      </c>
      <c r="AJ63" s="37">
        <f>MAX(E63,H63,K63,N63,Q63,T63,W63,Z63,AC63,AF63)</f>
        <v>13</v>
      </c>
      <c r="AK63" s="91">
        <f>COUNTIF(E63:AH63,AJ63)</f>
        <v>1</v>
      </c>
      <c r="AL63" s="92">
        <f>SUM(G63,J63,M63,P63,S63,V63,Y63,AB63,AE63,AH63)</f>
        <v>5</v>
      </c>
      <c r="AM63" s="91">
        <f>IF(E63&gt;0,1,0)+IF(H63&gt;0,1,0)+IF(K63&gt;0,1,0)+IF(N63&gt;0,1,0)+IF(Q63&gt;0,1,0)+IF(T63&gt;0,1,0)+IF(W63&gt;0,1,0)+IF(Z63&gt;0,1,0)+IF(AC63&gt;0,1,0)+IF(AF63&gt;0,1,0)</f>
        <v>2</v>
      </c>
      <c r="AN63" s="93">
        <f>SUM(F63,I63,L63,O63,R63,U63,X63,AA63,AD63,AG63)</f>
        <v>6.5</v>
      </c>
      <c r="AO63" s="42" t="str">
        <f>VLOOKUP(B63,[1]Body!$B$5:$AJ$500,35,FALSE)</f>
        <v/>
      </c>
      <c r="AP63" s="43"/>
    </row>
    <row r="64" spans="1:43" ht="15.6" x14ac:dyDescent="0.3">
      <c r="A64" s="38">
        <v>34</v>
      </c>
      <c r="B64" s="34" t="s">
        <v>224</v>
      </c>
      <c r="C64" s="35">
        <v>1000</v>
      </c>
      <c r="D64" s="36" t="s">
        <v>225</v>
      </c>
      <c r="E64" s="37"/>
      <c r="F64" s="83"/>
      <c r="G64" s="83"/>
      <c r="H64" s="37"/>
      <c r="I64" s="83"/>
      <c r="J64" s="83"/>
      <c r="K64" s="37"/>
      <c r="L64" s="83"/>
      <c r="M64" s="83"/>
      <c r="N64" s="37">
        <v>21</v>
      </c>
      <c r="O64" s="83">
        <v>4.5</v>
      </c>
      <c r="P64" s="83">
        <v>4</v>
      </c>
      <c r="Q64" s="37">
        <v>0</v>
      </c>
      <c r="R64" s="83">
        <v>0</v>
      </c>
      <c r="S64" s="83">
        <v>0</v>
      </c>
      <c r="T64" s="37">
        <v>0</v>
      </c>
      <c r="U64" s="83">
        <v>0</v>
      </c>
      <c r="V64" s="83">
        <v>0</v>
      </c>
      <c r="W64" s="37"/>
      <c r="X64" s="83"/>
      <c r="Y64" s="83"/>
      <c r="Z64" s="37"/>
      <c r="AA64" s="83"/>
      <c r="AB64" s="83"/>
      <c r="AC64" s="37"/>
      <c r="AD64" s="83"/>
      <c r="AE64" s="83"/>
      <c r="AF64" s="37"/>
      <c r="AG64" s="83"/>
      <c r="AH64" s="83"/>
      <c r="AI64" s="90">
        <f>VLOOKUP(B64,[1]Body!$B$5:$AI$500,34,FALSE)</f>
        <v>21</v>
      </c>
      <c r="AJ64" s="37">
        <f>MAX(E64,H64,K64,N64,Q64,T64,W64,Z64,AC64,AF64)</f>
        <v>21</v>
      </c>
      <c r="AK64" s="91">
        <f>COUNTIF(E64:AH64,AJ64)</f>
        <v>1</v>
      </c>
      <c r="AL64" s="92">
        <f>SUM(G64,J64,M64,P64,S64,V64,Y64,AB64,AE64,AH64)</f>
        <v>4</v>
      </c>
      <c r="AM64" s="91">
        <f>IF(E64&gt;0,1,0)+IF(H64&gt;0,1,0)+IF(K64&gt;0,1,0)+IF(N64&gt;0,1,0)+IF(Q64&gt;0,1,0)+IF(T64&gt;0,1,0)+IF(W64&gt;0,1,0)+IF(Z64&gt;0,1,0)+IF(AC64&gt;0,1,0)+IF(AF64&gt;0,1,0)</f>
        <v>1</v>
      </c>
      <c r="AN64" s="93">
        <f>SUM(F64,I64,L64,O64,R64,U64,X64,AA64,AD64,AG64)</f>
        <v>4.5</v>
      </c>
      <c r="AO64" s="42" t="str">
        <f>VLOOKUP(B64,[1]Body!$B$5:$AJ$500,35,FALSE)</f>
        <v/>
      </c>
      <c r="AP64" s="43"/>
    </row>
    <row r="65" spans="1:42" ht="15.6" x14ac:dyDescent="0.3">
      <c r="A65" s="38">
        <v>35</v>
      </c>
      <c r="B65" s="34" t="s">
        <v>452</v>
      </c>
      <c r="C65" s="35">
        <v>1000</v>
      </c>
      <c r="D65" s="36" t="s">
        <v>35</v>
      </c>
      <c r="E65" s="37"/>
      <c r="F65" s="83"/>
      <c r="G65" s="83"/>
      <c r="H65" s="37"/>
      <c r="I65" s="83"/>
      <c r="J65" s="83"/>
      <c r="K65" s="37"/>
      <c r="L65" s="83"/>
      <c r="M65" s="83"/>
      <c r="N65" s="37"/>
      <c r="O65" s="83"/>
      <c r="P65" s="83"/>
      <c r="Q65" s="37"/>
      <c r="R65" s="83"/>
      <c r="S65" s="83"/>
      <c r="T65" s="37">
        <v>17</v>
      </c>
      <c r="U65" s="83">
        <v>4</v>
      </c>
      <c r="V65" s="83">
        <v>4</v>
      </c>
      <c r="W65" s="37"/>
      <c r="X65" s="83"/>
      <c r="Y65" s="83"/>
      <c r="Z65" s="37"/>
      <c r="AA65" s="83"/>
      <c r="AB65" s="83"/>
      <c r="AC65" s="37"/>
      <c r="AD65" s="83"/>
      <c r="AE65" s="83"/>
      <c r="AF65" s="37"/>
      <c r="AG65" s="83"/>
      <c r="AH65" s="83"/>
      <c r="AI65" s="90">
        <f>VLOOKUP(B65,[1]Body!$B$5:$AI$500,34,FALSE)</f>
        <v>17</v>
      </c>
      <c r="AJ65" s="37">
        <f>MAX(E65,H65,K65,N65,Q65,T65,W65,Z65,AC65,AF65)</f>
        <v>17</v>
      </c>
      <c r="AK65" s="91">
        <f>COUNTIF(E65:AH65,AJ65)</f>
        <v>1</v>
      </c>
      <c r="AL65" s="92">
        <f>SUM(G65,J65,M65,P65,S65,V65,Y65,AB65,AE65,AH65)</f>
        <v>4</v>
      </c>
      <c r="AM65" s="91">
        <f>IF(E65&gt;0,1,0)+IF(H65&gt;0,1,0)+IF(K65&gt;0,1,0)+IF(N65&gt;0,1,0)+IF(Q65&gt;0,1,0)+IF(T65&gt;0,1,0)+IF(W65&gt;0,1,0)+IF(Z65&gt;0,1,0)+IF(AC65&gt;0,1,0)+IF(AF65&gt;0,1,0)</f>
        <v>1</v>
      </c>
      <c r="AN65" s="93">
        <f>SUM(F65,I65,L65,O65,R65,U65,X65,AA65,AD65,AG65)</f>
        <v>4</v>
      </c>
      <c r="AO65" s="42" t="str">
        <f>VLOOKUP(B65,[1]Body!$B$5:$AJ$500,35,FALSE)</f>
        <v/>
      </c>
      <c r="AP65" s="43"/>
    </row>
    <row r="66" spans="1:42" ht="15.6" x14ac:dyDescent="0.3">
      <c r="A66" s="38">
        <v>36</v>
      </c>
      <c r="B66" s="34" t="s">
        <v>226</v>
      </c>
      <c r="C66" s="35">
        <v>1000</v>
      </c>
      <c r="D66" s="36" t="s">
        <v>227</v>
      </c>
      <c r="E66" s="37"/>
      <c r="F66" s="83"/>
      <c r="G66" s="83"/>
      <c r="H66" s="37"/>
      <c r="I66" s="83"/>
      <c r="J66" s="83"/>
      <c r="K66" s="37"/>
      <c r="L66" s="83"/>
      <c r="M66" s="83"/>
      <c r="N66" s="37">
        <v>17</v>
      </c>
      <c r="O66" s="83">
        <v>3.5</v>
      </c>
      <c r="P66" s="83">
        <v>3</v>
      </c>
      <c r="Q66" s="37">
        <v>0</v>
      </c>
      <c r="R66" s="83">
        <v>0</v>
      </c>
      <c r="S66" s="83">
        <v>0</v>
      </c>
      <c r="T66" s="37">
        <v>0</v>
      </c>
      <c r="U66" s="83">
        <v>0</v>
      </c>
      <c r="V66" s="83">
        <v>0</v>
      </c>
      <c r="W66" s="37"/>
      <c r="X66" s="83"/>
      <c r="Y66" s="83"/>
      <c r="Z66" s="37"/>
      <c r="AA66" s="83"/>
      <c r="AB66" s="83"/>
      <c r="AC66" s="37"/>
      <c r="AD66" s="83"/>
      <c r="AE66" s="83"/>
      <c r="AF66" s="37"/>
      <c r="AG66" s="83"/>
      <c r="AH66" s="83"/>
      <c r="AI66" s="90">
        <f>VLOOKUP(B66,[1]Body!$B$5:$AI$500,34,FALSE)</f>
        <v>17</v>
      </c>
      <c r="AJ66" s="37">
        <f>MAX(E66,H66,K66,N66,Q66,T66,W66,Z66,AC66,AF66)</f>
        <v>17</v>
      </c>
      <c r="AK66" s="91">
        <f>COUNTIF(E66:AH66,AJ66)</f>
        <v>1</v>
      </c>
      <c r="AL66" s="92">
        <f>SUM(G66,J66,M66,P66,S66,V66,Y66,AB66,AE66,AH66)</f>
        <v>3</v>
      </c>
      <c r="AM66" s="91">
        <f>IF(E66&gt;0,1,0)+IF(H66&gt;0,1,0)+IF(K66&gt;0,1,0)+IF(N66&gt;0,1,0)+IF(Q66&gt;0,1,0)+IF(T66&gt;0,1,0)+IF(W66&gt;0,1,0)+IF(Z66&gt;0,1,0)+IF(AC66&gt;0,1,0)+IF(AF66&gt;0,1,0)</f>
        <v>1</v>
      </c>
      <c r="AN66" s="93">
        <f>SUM(F66,I66,L66,O66,R66,U66,X66,AA66,AD66,AG66)</f>
        <v>3.5</v>
      </c>
      <c r="AO66" s="42" t="str">
        <f>VLOOKUP(B66,[1]Body!$B$5:$AJ$500,35,FALSE)</f>
        <v/>
      </c>
      <c r="AP66" s="43"/>
    </row>
    <row r="67" spans="1:42" ht="15.6" x14ac:dyDescent="0.3">
      <c r="A67" s="38">
        <v>37</v>
      </c>
      <c r="B67" s="34" t="s">
        <v>88</v>
      </c>
      <c r="C67" s="35">
        <v>1112</v>
      </c>
      <c r="D67" s="36" t="s">
        <v>38</v>
      </c>
      <c r="E67" s="37">
        <v>10</v>
      </c>
      <c r="F67" s="83">
        <v>3</v>
      </c>
      <c r="G67" s="83">
        <v>3</v>
      </c>
      <c r="H67" s="37">
        <v>0</v>
      </c>
      <c r="I67" s="83">
        <v>0</v>
      </c>
      <c r="J67" s="83">
        <v>0</v>
      </c>
      <c r="K67" s="37">
        <v>0</v>
      </c>
      <c r="L67" s="83">
        <v>0</v>
      </c>
      <c r="M67" s="83">
        <v>0</v>
      </c>
      <c r="N67" s="37">
        <v>0</v>
      </c>
      <c r="O67" s="83">
        <v>0</v>
      </c>
      <c r="P67" s="83">
        <v>0</v>
      </c>
      <c r="Q67" s="37">
        <v>7</v>
      </c>
      <c r="R67" s="83">
        <v>3</v>
      </c>
      <c r="S67" s="83">
        <v>3</v>
      </c>
      <c r="T67" s="37">
        <v>0</v>
      </c>
      <c r="U67" s="83">
        <v>0</v>
      </c>
      <c r="V67" s="83">
        <v>0</v>
      </c>
      <c r="W67" s="37"/>
      <c r="X67" s="83"/>
      <c r="Y67" s="83"/>
      <c r="Z67" s="37"/>
      <c r="AA67" s="83"/>
      <c r="AB67" s="83"/>
      <c r="AC67" s="37"/>
      <c r="AD67" s="83"/>
      <c r="AE67" s="83"/>
      <c r="AF67" s="37"/>
      <c r="AG67" s="83"/>
      <c r="AH67" s="83"/>
      <c r="AI67" s="90">
        <f>VLOOKUP(B67,[1]Body!$B$5:$AI$500,34,FALSE)</f>
        <v>17</v>
      </c>
      <c r="AJ67" s="37">
        <f>MAX(E67,H67,K67,N67,Q67,T67,W67,Z67,AC67,AF67)</f>
        <v>10</v>
      </c>
      <c r="AK67" s="91">
        <f>COUNTIF(E67:AH67,AJ67)</f>
        <v>1</v>
      </c>
      <c r="AL67" s="92">
        <f>SUM(G67,J67,M67,P67,S67,V67,Y67,AB67,AE67,AH67)</f>
        <v>6</v>
      </c>
      <c r="AM67" s="91">
        <f>IF(E67&gt;0,1,0)+IF(H67&gt;0,1,0)+IF(K67&gt;0,1,0)+IF(N67&gt;0,1,0)+IF(Q67&gt;0,1,0)+IF(T67&gt;0,1,0)+IF(W67&gt;0,1,0)+IF(Z67&gt;0,1,0)+IF(AC67&gt;0,1,0)+IF(AF67&gt;0,1,0)</f>
        <v>2</v>
      </c>
      <c r="AN67" s="93">
        <f>SUM(F67,I67,L67,O67,R67,U67,X67,AA67,AD67,AG67)</f>
        <v>6</v>
      </c>
      <c r="AO67" s="42" t="str">
        <f>VLOOKUP(B67,[1]Body!$B$5:$AJ$500,35,FALSE)</f>
        <v/>
      </c>
      <c r="AP67" s="43"/>
    </row>
    <row r="68" spans="1:42" ht="15.6" x14ac:dyDescent="0.3">
      <c r="A68" s="38">
        <v>38</v>
      </c>
      <c r="B68" s="34" t="s">
        <v>453</v>
      </c>
      <c r="C68" s="35">
        <v>1000</v>
      </c>
      <c r="D68" s="36" t="s">
        <v>454</v>
      </c>
      <c r="E68" s="37"/>
      <c r="F68" s="83"/>
      <c r="G68" s="83"/>
      <c r="H68" s="37"/>
      <c r="I68" s="83"/>
      <c r="J68" s="83"/>
      <c r="K68" s="37"/>
      <c r="L68" s="83"/>
      <c r="M68" s="83"/>
      <c r="N68" s="37"/>
      <c r="O68" s="83"/>
      <c r="P68" s="83"/>
      <c r="Q68" s="37"/>
      <c r="R68" s="83"/>
      <c r="S68" s="83"/>
      <c r="T68" s="37">
        <v>16</v>
      </c>
      <c r="U68" s="83">
        <v>4</v>
      </c>
      <c r="V68" s="83">
        <v>4</v>
      </c>
      <c r="W68" s="37"/>
      <c r="X68" s="83"/>
      <c r="Y68" s="83"/>
      <c r="Z68" s="37"/>
      <c r="AA68" s="83"/>
      <c r="AB68" s="83"/>
      <c r="AC68" s="37"/>
      <c r="AD68" s="83"/>
      <c r="AE68" s="83"/>
      <c r="AF68" s="37"/>
      <c r="AG68" s="83"/>
      <c r="AH68" s="83"/>
      <c r="AI68" s="90">
        <f>VLOOKUP(B68,[1]Body!$B$5:$AI$500,34,FALSE)</f>
        <v>16</v>
      </c>
      <c r="AJ68" s="37">
        <f>MAX(E68,H68,K68,N68,Q68,T68,W68,Z68,AC68,AF68)</f>
        <v>16</v>
      </c>
      <c r="AK68" s="91">
        <f>COUNTIF(E68:AH68,AJ68)</f>
        <v>1</v>
      </c>
      <c r="AL68" s="92">
        <f>SUM(G68,J68,M68,P68,S68,V68,Y68,AB68,AE68,AH68)</f>
        <v>4</v>
      </c>
      <c r="AM68" s="91">
        <f>IF(E68&gt;0,1,0)+IF(H68&gt;0,1,0)+IF(K68&gt;0,1,0)+IF(N68&gt;0,1,0)+IF(Q68&gt;0,1,0)+IF(T68&gt;0,1,0)+IF(W68&gt;0,1,0)+IF(Z68&gt;0,1,0)+IF(AC68&gt;0,1,0)+IF(AF68&gt;0,1,0)</f>
        <v>1</v>
      </c>
      <c r="AN68" s="93">
        <f>SUM(F68,I68,L68,O68,R68,U68,X68,AA68,AD68,AG68)</f>
        <v>4</v>
      </c>
      <c r="AO68" s="42" t="str">
        <f>VLOOKUP(B68,[1]Body!$B$5:$AJ$500,35,FALSE)</f>
        <v/>
      </c>
      <c r="AP68" s="43"/>
    </row>
    <row r="69" spans="1:42" ht="15.6" x14ac:dyDescent="0.3">
      <c r="A69" s="38">
        <v>39</v>
      </c>
      <c r="B69" s="34" t="s">
        <v>228</v>
      </c>
      <c r="C69" s="35">
        <v>1000</v>
      </c>
      <c r="D69" s="36" t="s">
        <v>30</v>
      </c>
      <c r="E69" s="37"/>
      <c r="F69" s="83"/>
      <c r="G69" s="83"/>
      <c r="H69" s="37"/>
      <c r="I69" s="83"/>
      <c r="J69" s="83"/>
      <c r="K69" s="37"/>
      <c r="L69" s="83"/>
      <c r="M69" s="83"/>
      <c r="N69" s="37">
        <v>16</v>
      </c>
      <c r="O69" s="83">
        <v>3.5</v>
      </c>
      <c r="P69" s="83">
        <v>3</v>
      </c>
      <c r="Q69" s="37">
        <v>0</v>
      </c>
      <c r="R69" s="83">
        <v>0</v>
      </c>
      <c r="S69" s="83">
        <v>0</v>
      </c>
      <c r="T69" s="37">
        <v>0</v>
      </c>
      <c r="U69" s="83">
        <v>0</v>
      </c>
      <c r="V69" s="83">
        <v>0</v>
      </c>
      <c r="W69" s="37"/>
      <c r="X69" s="83"/>
      <c r="Y69" s="83"/>
      <c r="Z69" s="37"/>
      <c r="AA69" s="83"/>
      <c r="AB69" s="83"/>
      <c r="AC69" s="37"/>
      <c r="AD69" s="83"/>
      <c r="AE69" s="83"/>
      <c r="AF69" s="37"/>
      <c r="AG69" s="83"/>
      <c r="AH69" s="83"/>
      <c r="AI69" s="90">
        <f>VLOOKUP(B69,[1]Body!$B$5:$AI$500,34,FALSE)</f>
        <v>16</v>
      </c>
      <c r="AJ69" s="37">
        <f>MAX(E69,H69,K69,N69,Q69,T69,W69,Z69,AC69,AF69)</f>
        <v>16</v>
      </c>
      <c r="AK69" s="91">
        <f>COUNTIF(E69:AH69,AJ69)</f>
        <v>1</v>
      </c>
      <c r="AL69" s="92">
        <f>SUM(G69,J69,M69,P69,S69,V69,Y69,AB69,AE69,AH69)</f>
        <v>3</v>
      </c>
      <c r="AM69" s="91">
        <f>IF(E69&gt;0,1,0)+IF(H69&gt;0,1,0)+IF(K69&gt;0,1,0)+IF(N69&gt;0,1,0)+IF(Q69&gt;0,1,0)+IF(T69&gt;0,1,0)+IF(W69&gt;0,1,0)+IF(Z69&gt;0,1,0)+IF(AC69&gt;0,1,0)+IF(AF69&gt;0,1,0)</f>
        <v>1</v>
      </c>
      <c r="AN69" s="93">
        <f>SUM(F69,I69,L69,O69,R69,U69,X69,AA69,AD69,AG69)</f>
        <v>3.5</v>
      </c>
      <c r="AO69" s="42" t="str">
        <f>VLOOKUP(B69,[1]Body!$B$5:$AJ$500,35,FALSE)</f>
        <v/>
      </c>
      <c r="AP69" s="43"/>
    </row>
    <row r="70" spans="1:42" ht="15.6" x14ac:dyDescent="0.3">
      <c r="A70" s="38">
        <v>40</v>
      </c>
      <c r="B70" s="34" t="s">
        <v>83</v>
      </c>
      <c r="C70" s="35">
        <v>1000</v>
      </c>
      <c r="D70" s="36" t="s">
        <v>38</v>
      </c>
      <c r="E70" s="37">
        <v>15</v>
      </c>
      <c r="F70" s="83">
        <v>4</v>
      </c>
      <c r="G70" s="83">
        <v>3</v>
      </c>
      <c r="H70" s="37">
        <v>0</v>
      </c>
      <c r="I70" s="83">
        <v>0</v>
      </c>
      <c r="J70" s="83">
        <v>0</v>
      </c>
      <c r="K70" s="37">
        <v>0</v>
      </c>
      <c r="L70" s="83">
        <v>0</v>
      </c>
      <c r="M70" s="83">
        <v>0</v>
      </c>
      <c r="N70" s="37">
        <v>0</v>
      </c>
      <c r="O70" s="83">
        <v>0</v>
      </c>
      <c r="P70" s="83">
        <v>0</v>
      </c>
      <c r="Q70" s="37">
        <v>0</v>
      </c>
      <c r="R70" s="83">
        <v>0</v>
      </c>
      <c r="S70" s="83">
        <v>0</v>
      </c>
      <c r="T70" s="37">
        <v>0</v>
      </c>
      <c r="U70" s="83">
        <v>0</v>
      </c>
      <c r="V70" s="83">
        <v>0</v>
      </c>
      <c r="W70" s="37"/>
      <c r="X70" s="83"/>
      <c r="Y70" s="83"/>
      <c r="Z70" s="37"/>
      <c r="AA70" s="83"/>
      <c r="AB70" s="83"/>
      <c r="AC70" s="37"/>
      <c r="AD70" s="83"/>
      <c r="AE70" s="83"/>
      <c r="AF70" s="37"/>
      <c r="AG70" s="83"/>
      <c r="AH70" s="83"/>
      <c r="AI70" s="90">
        <f>VLOOKUP(B70,[1]Body!$B$5:$AI$500,34,FALSE)</f>
        <v>15</v>
      </c>
      <c r="AJ70" s="37">
        <f>MAX(E70,H70,K70,N70,Q70,T70,W70,Z70,AC70,AF70)</f>
        <v>15</v>
      </c>
      <c r="AK70" s="91">
        <f>COUNTIF(E70:AH70,AJ70)</f>
        <v>1</v>
      </c>
      <c r="AL70" s="92">
        <f>SUM(G70,J70,M70,P70,S70,V70,Y70,AB70,AE70,AH70)</f>
        <v>3</v>
      </c>
      <c r="AM70" s="91">
        <f>IF(E70&gt;0,1,0)+IF(H70&gt;0,1,0)+IF(K70&gt;0,1,0)+IF(N70&gt;0,1,0)+IF(Q70&gt;0,1,0)+IF(T70&gt;0,1,0)+IF(W70&gt;0,1,0)+IF(Z70&gt;0,1,0)+IF(AC70&gt;0,1,0)+IF(AF70&gt;0,1,0)</f>
        <v>1</v>
      </c>
      <c r="AN70" s="93">
        <f>SUM(F70,I70,L70,O70,R70,U70,X70,AA70,AD70,AG70)</f>
        <v>4</v>
      </c>
      <c r="AO70" s="42" t="str">
        <f>VLOOKUP(B70,[1]Body!$B$5:$AJ$500,35,FALSE)</f>
        <v/>
      </c>
      <c r="AP70" s="43"/>
    </row>
    <row r="71" spans="1:42" ht="15.6" x14ac:dyDescent="0.3">
      <c r="A71" s="38">
        <v>41</v>
      </c>
      <c r="B71" s="34" t="s">
        <v>84</v>
      </c>
      <c r="C71" s="35">
        <v>1000</v>
      </c>
      <c r="D71" s="36" t="s">
        <v>38</v>
      </c>
      <c r="E71" s="37"/>
      <c r="F71" s="83"/>
      <c r="G71" s="83"/>
      <c r="H71" s="37">
        <v>15</v>
      </c>
      <c r="I71" s="83">
        <v>2</v>
      </c>
      <c r="J71" s="83">
        <v>0</v>
      </c>
      <c r="K71" s="37">
        <v>0</v>
      </c>
      <c r="L71" s="83">
        <v>0</v>
      </c>
      <c r="M71" s="83">
        <v>0</v>
      </c>
      <c r="N71" s="37">
        <v>0</v>
      </c>
      <c r="O71" s="83">
        <v>0</v>
      </c>
      <c r="P71" s="83">
        <v>0</v>
      </c>
      <c r="Q71" s="37">
        <v>0</v>
      </c>
      <c r="R71" s="83">
        <v>0</v>
      </c>
      <c r="S71" s="83">
        <v>0</v>
      </c>
      <c r="T71" s="37">
        <v>0</v>
      </c>
      <c r="U71" s="83">
        <v>0</v>
      </c>
      <c r="V71" s="83">
        <v>0</v>
      </c>
      <c r="W71" s="37"/>
      <c r="X71" s="83"/>
      <c r="Y71" s="83"/>
      <c r="Z71" s="37"/>
      <c r="AA71" s="83"/>
      <c r="AB71" s="83"/>
      <c r="AC71" s="37"/>
      <c r="AD71" s="83"/>
      <c r="AE71" s="83"/>
      <c r="AF71" s="37"/>
      <c r="AG71" s="83"/>
      <c r="AH71" s="83"/>
      <c r="AI71" s="90">
        <f>VLOOKUP(B71,[1]Body!$B$5:$AI$500,34,FALSE)</f>
        <v>15</v>
      </c>
      <c r="AJ71" s="37">
        <f>MAX(E71,H71,K71,N71,Q71,T71,W71,Z71,AC71,AF71)</f>
        <v>15</v>
      </c>
      <c r="AK71" s="91">
        <f>COUNTIF(E71:AH71,AJ71)</f>
        <v>1</v>
      </c>
      <c r="AL71" s="92">
        <f>SUM(G71,J71,M71,P71,S71,V71,Y71,AB71,AE71,AH71)</f>
        <v>0</v>
      </c>
      <c r="AM71" s="91">
        <f>IF(E71&gt;0,1,0)+IF(H71&gt;0,1,0)+IF(K71&gt;0,1,0)+IF(N71&gt;0,1,0)+IF(Q71&gt;0,1,0)+IF(T71&gt;0,1,0)+IF(W71&gt;0,1,0)+IF(Z71&gt;0,1,0)+IF(AC71&gt;0,1,0)+IF(AF71&gt;0,1,0)</f>
        <v>1</v>
      </c>
      <c r="AN71" s="93">
        <f>SUM(F71,I71,L71,O71,R71,U71,X71,AA71,AD71,AG71)</f>
        <v>2</v>
      </c>
      <c r="AO71" s="42" t="str">
        <f>VLOOKUP(B71,[1]Body!$B$5:$AJ$500,35,FALSE)</f>
        <v/>
      </c>
      <c r="AP71" s="43"/>
    </row>
    <row r="72" spans="1:42" ht="15.6" x14ac:dyDescent="0.3">
      <c r="A72" s="38">
        <v>42</v>
      </c>
      <c r="B72" s="34" t="s">
        <v>248</v>
      </c>
      <c r="C72" s="35">
        <v>1000</v>
      </c>
      <c r="D72" s="36" t="s">
        <v>240</v>
      </c>
      <c r="E72" s="37"/>
      <c r="F72" s="83"/>
      <c r="G72" s="83"/>
      <c r="H72" s="37"/>
      <c r="I72" s="83"/>
      <c r="J72" s="83"/>
      <c r="K72" s="37"/>
      <c r="L72" s="83"/>
      <c r="M72" s="83"/>
      <c r="N72" s="37"/>
      <c r="O72" s="83"/>
      <c r="P72" s="83"/>
      <c r="Q72" s="37">
        <v>13</v>
      </c>
      <c r="R72" s="83">
        <v>4</v>
      </c>
      <c r="S72" s="83">
        <v>4</v>
      </c>
      <c r="T72" s="37">
        <v>0</v>
      </c>
      <c r="U72" s="83">
        <v>0</v>
      </c>
      <c r="V72" s="83">
        <v>0</v>
      </c>
      <c r="W72" s="37"/>
      <c r="X72" s="83"/>
      <c r="Y72" s="83"/>
      <c r="Z72" s="37"/>
      <c r="AA72" s="83"/>
      <c r="AB72" s="83"/>
      <c r="AC72" s="37"/>
      <c r="AD72" s="83"/>
      <c r="AE72" s="83"/>
      <c r="AF72" s="37"/>
      <c r="AG72" s="83"/>
      <c r="AH72" s="83"/>
      <c r="AI72" s="90">
        <f>VLOOKUP(B72,[1]Body!$B$5:$AI$500,34,FALSE)</f>
        <v>13</v>
      </c>
      <c r="AJ72" s="37">
        <f>MAX(E72,H72,K72,N72,Q72,T72,W72,Z72,AC72,AF72)</f>
        <v>13</v>
      </c>
      <c r="AK72" s="91">
        <f>COUNTIF(E72:AH72,AJ72)</f>
        <v>1</v>
      </c>
      <c r="AL72" s="92">
        <f>SUM(G72,J72,M72,P72,S72,V72,Y72,AB72,AE72,AH72)</f>
        <v>4</v>
      </c>
      <c r="AM72" s="91">
        <f>IF(E72&gt;0,1,0)+IF(H72&gt;0,1,0)+IF(K72&gt;0,1,0)+IF(N72&gt;0,1,0)+IF(Q72&gt;0,1,0)+IF(T72&gt;0,1,0)+IF(W72&gt;0,1,0)+IF(Z72&gt;0,1,0)+IF(AC72&gt;0,1,0)+IF(AF72&gt;0,1,0)</f>
        <v>1</v>
      </c>
      <c r="AN72" s="93">
        <f>SUM(F72,I72,L72,O72,R72,U72,X72,AA72,AD72,AG72)</f>
        <v>4</v>
      </c>
      <c r="AO72" s="42" t="str">
        <f>VLOOKUP(B72,[1]Body!$B$5:$AJ$500,35,FALSE)</f>
        <v/>
      </c>
      <c r="AP72" s="43"/>
    </row>
    <row r="73" spans="1:42" ht="15.6" x14ac:dyDescent="0.3">
      <c r="A73" s="38">
        <v>43</v>
      </c>
      <c r="B73" s="34" t="s">
        <v>85</v>
      </c>
      <c r="C73" s="35">
        <v>1000</v>
      </c>
      <c r="D73" s="36" t="s">
        <v>38</v>
      </c>
      <c r="E73" s="37">
        <v>12</v>
      </c>
      <c r="F73" s="83">
        <v>3.5</v>
      </c>
      <c r="G73" s="83">
        <v>2</v>
      </c>
      <c r="H73" s="37">
        <v>0</v>
      </c>
      <c r="I73" s="83">
        <v>0</v>
      </c>
      <c r="J73" s="83">
        <v>0</v>
      </c>
      <c r="K73" s="37">
        <v>0</v>
      </c>
      <c r="L73" s="83">
        <v>0</v>
      </c>
      <c r="M73" s="83">
        <v>0</v>
      </c>
      <c r="N73" s="37">
        <v>0</v>
      </c>
      <c r="O73" s="83">
        <v>0</v>
      </c>
      <c r="P73" s="83">
        <v>0</v>
      </c>
      <c r="Q73" s="37">
        <v>0</v>
      </c>
      <c r="R73" s="83">
        <v>0</v>
      </c>
      <c r="S73" s="83">
        <v>0</v>
      </c>
      <c r="T73" s="37">
        <v>0</v>
      </c>
      <c r="U73" s="83">
        <v>0</v>
      </c>
      <c r="V73" s="83">
        <v>0</v>
      </c>
      <c r="W73" s="37"/>
      <c r="X73" s="83"/>
      <c r="Y73" s="83"/>
      <c r="Z73" s="37"/>
      <c r="AA73" s="83"/>
      <c r="AB73" s="83"/>
      <c r="AC73" s="37"/>
      <c r="AD73" s="83"/>
      <c r="AE73" s="83"/>
      <c r="AF73" s="37"/>
      <c r="AG73" s="83"/>
      <c r="AH73" s="83"/>
      <c r="AI73" s="90">
        <f>VLOOKUP(B73,[1]Body!$B$5:$AI$500,34,FALSE)</f>
        <v>12</v>
      </c>
      <c r="AJ73" s="37">
        <f>MAX(E73,H73,K73,N73,Q73,T73,W73,Z73,AC73,AF73)</f>
        <v>12</v>
      </c>
      <c r="AK73" s="91">
        <f>COUNTIF(E73:AH73,AJ73)</f>
        <v>1</v>
      </c>
      <c r="AL73" s="92">
        <f>SUM(G73,J73,M73,P73,S73,V73,Y73,AB73,AE73,AH73)</f>
        <v>2</v>
      </c>
      <c r="AM73" s="91">
        <f>IF(E73&gt;0,1,0)+IF(H73&gt;0,1,0)+IF(K73&gt;0,1,0)+IF(N73&gt;0,1,0)+IF(Q73&gt;0,1,0)+IF(T73&gt;0,1,0)+IF(W73&gt;0,1,0)+IF(Z73&gt;0,1,0)+IF(AC73&gt;0,1,0)+IF(AF73&gt;0,1,0)</f>
        <v>1</v>
      </c>
      <c r="AN73" s="93">
        <f>SUM(F73,I73,L73,O73,R73,U73,X73,AA73,AD73,AG73)</f>
        <v>3.5</v>
      </c>
      <c r="AO73" s="42" t="str">
        <f>VLOOKUP(B73,[1]Body!$B$5:$AJ$500,35,FALSE)</f>
        <v/>
      </c>
      <c r="AP73" s="43"/>
    </row>
    <row r="74" spans="1:42" ht="15.6" x14ac:dyDescent="0.3">
      <c r="A74" s="38">
        <v>44</v>
      </c>
      <c r="B74" s="34" t="s">
        <v>86</v>
      </c>
      <c r="C74" s="35">
        <v>1000</v>
      </c>
      <c r="D74" s="36" t="s">
        <v>87</v>
      </c>
      <c r="E74" s="37">
        <v>11</v>
      </c>
      <c r="F74" s="83">
        <v>3</v>
      </c>
      <c r="G74" s="83">
        <v>3</v>
      </c>
      <c r="H74" s="37">
        <v>0</v>
      </c>
      <c r="I74" s="83">
        <v>0</v>
      </c>
      <c r="J74" s="83">
        <v>0</v>
      </c>
      <c r="K74" s="37">
        <v>0</v>
      </c>
      <c r="L74" s="83">
        <v>0</v>
      </c>
      <c r="M74" s="83">
        <v>0</v>
      </c>
      <c r="N74" s="37">
        <v>0</v>
      </c>
      <c r="O74" s="83">
        <v>0</v>
      </c>
      <c r="P74" s="83">
        <v>0</v>
      </c>
      <c r="Q74" s="37">
        <v>0</v>
      </c>
      <c r="R74" s="83">
        <v>0</v>
      </c>
      <c r="S74" s="83">
        <v>0</v>
      </c>
      <c r="T74" s="37">
        <v>0</v>
      </c>
      <c r="U74" s="83">
        <v>0</v>
      </c>
      <c r="V74" s="83">
        <v>0</v>
      </c>
      <c r="W74" s="37"/>
      <c r="X74" s="83"/>
      <c r="Y74" s="83"/>
      <c r="Z74" s="37"/>
      <c r="AA74" s="83"/>
      <c r="AB74" s="83"/>
      <c r="AC74" s="37"/>
      <c r="AD74" s="83"/>
      <c r="AE74" s="83"/>
      <c r="AF74" s="37"/>
      <c r="AG74" s="83"/>
      <c r="AH74" s="83"/>
      <c r="AI74" s="90">
        <f>VLOOKUP(B74,[1]Body!$B$5:$AI$500,34,FALSE)</f>
        <v>11</v>
      </c>
      <c r="AJ74" s="37">
        <f>MAX(E74,H74,K74,N74,Q74,T74,W74,Z74,AC74,AF74)</f>
        <v>11</v>
      </c>
      <c r="AK74" s="91">
        <f>COUNTIF(E74:AH74,AJ74)</f>
        <v>1</v>
      </c>
      <c r="AL74" s="92">
        <f>SUM(G74,J74,M74,P74,S74,V74,Y74,AB74,AE74,AH74)</f>
        <v>3</v>
      </c>
      <c r="AM74" s="91">
        <f>IF(E74&gt;0,1,0)+IF(H74&gt;0,1,0)+IF(K74&gt;0,1,0)+IF(N74&gt;0,1,0)+IF(Q74&gt;0,1,0)+IF(T74&gt;0,1,0)+IF(W74&gt;0,1,0)+IF(Z74&gt;0,1,0)+IF(AC74&gt;0,1,0)+IF(AF74&gt;0,1,0)</f>
        <v>1</v>
      </c>
      <c r="AN74" s="93">
        <f>SUM(F74,I74,L74,O74,R74,U74,X74,AA74,AD74,AG74)</f>
        <v>3</v>
      </c>
      <c r="AO74" s="42" t="str">
        <f>VLOOKUP(B74,[1]Body!$B$5:$AJ$500,35,FALSE)</f>
        <v/>
      </c>
      <c r="AP74" s="43"/>
    </row>
    <row r="75" spans="1:42" ht="15.6" x14ac:dyDescent="0.3">
      <c r="A75" s="38">
        <v>45</v>
      </c>
      <c r="B75" s="34" t="s">
        <v>456</v>
      </c>
      <c r="C75" s="35">
        <v>1000</v>
      </c>
      <c r="D75" s="36" t="s">
        <v>38</v>
      </c>
      <c r="E75" s="37"/>
      <c r="F75" s="83"/>
      <c r="G75" s="83"/>
      <c r="H75" s="37"/>
      <c r="I75" s="83"/>
      <c r="J75" s="83"/>
      <c r="K75" s="37"/>
      <c r="L75" s="83"/>
      <c r="M75" s="83"/>
      <c r="N75" s="37"/>
      <c r="O75" s="83"/>
      <c r="P75" s="83"/>
      <c r="Q75" s="37"/>
      <c r="R75" s="83"/>
      <c r="S75" s="83"/>
      <c r="T75" s="37">
        <v>10</v>
      </c>
      <c r="U75" s="83">
        <v>3</v>
      </c>
      <c r="V75" s="83">
        <v>3</v>
      </c>
      <c r="W75" s="37"/>
      <c r="X75" s="83"/>
      <c r="Y75" s="83"/>
      <c r="Z75" s="37"/>
      <c r="AA75" s="83"/>
      <c r="AB75" s="83"/>
      <c r="AC75" s="37"/>
      <c r="AD75" s="83"/>
      <c r="AE75" s="83"/>
      <c r="AF75" s="37"/>
      <c r="AG75" s="83"/>
      <c r="AH75" s="83"/>
      <c r="AI75" s="90">
        <f>VLOOKUP(B75,[1]Body!$B$5:$AI$500,34,FALSE)</f>
        <v>10</v>
      </c>
      <c r="AJ75" s="37">
        <f>MAX(E75,H75,K75,N75,Q75,T75,W75,Z75,AC75,AF75)</f>
        <v>10</v>
      </c>
      <c r="AK75" s="91">
        <f>COUNTIF(E75:AH75,AJ75)</f>
        <v>1</v>
      </c>
      <c r="AL75" s="92">
        <f>SUM(G75,J75,M75,P75,S75,V75,Y75,AB75,AE75,AH75)</f>
        <v>3</v>
      </c>
      <c r="AM75" s="91">
        <f>IF(E75&gt;0,1,0)+IF(H75&gt;0,1,0)+IF(K75&gt;0,1,0)+IF(N75&gt;0,1,0)+IF(Q75&gt;0,1,0)+IF(T75&gt;0,1,0)+IF(W75&gt;0,1,0)+IF(Z75&gt;0,1,0)+IF(AC75&gt;0,1,0)+IF(AF75&gt;0,1,0)</f>
        <v>1</v>
      </c>
      <c r="AN75" s="93">
        <f>SUM(F75,I75,L75,O75,R75,U75,X75,AA75,AD75,AG75)</f>
        <v>3</v>
      </c>
      <c r="AO75" s="42" t="str">
        <f>VLOOKUP(B75,[1]Body!$B$5:$AJ$500,35,FALSE)</f>
        <v/>
      </c>
      <c r="AP75" s="43"/>
    </row>
    <row r="76" spans="1:42" ht="15.6" x14ac:dyDescent="0.3">
      <c r="A76" s="38">
        <v>46</v>
      </c>
      <c r="B76" s="34" t="s">
        <v>457</v>
      </c>
      <c r="C76" s="35">
        <v>1000</v>
      </c>
      <c r="D76" s="36" t="s">
        <v>458</v>
      </c>
      <c r="E76" s="37"/>
      <c r="F76" s="83"/>
      <c r="G76" s="83"/>
      <c r="H76" s="37"/>
      <c r="I76" s="83"/>
      <c r="J76" s="83"/>
      <c r="K76" s="37"/>
      <c r="L76" s="83"/>
      <c r="M76" s="83"/>
      <c r="N76" s="37"/>
      <c r="O76" s="83"/>
      <c r="P76" s="83"/>
      <c r="Q76" s="37"/>
      <c r="R76" s="83"/>
      <c r="S76" s="83"/>
      <c r="T76" s="37">
        <v>9</v>
      </c>
      <c r="U76" s="83">
        <v>3</v>
      </c>
      <c r="V76" s="83">
        <v>2</v>
      </c>
      <c r="W76" s="37"/>
      <c r="X76" s="83"/>
      <c r="Y76" s="83"/>
      <c r="Z76" s="37"/>
      <c r="AA76" s="83"/>
      <c r="AB76" s="83"/>
      <c r="AC76" s="37"/>
      <c r="AD76" s="83"/>
      <c r="AE76" s="83"/>
      <c r="AF76" s="37"/>
      <c r="AG76" s="83"/>
      <c r="AH76" s="83"/>
      <c r="AI76" s="90">
        <f>VLOOKUP(B76,[1]Body!$B$5:$AI$500,34,FALSE)</f>
        <v>9</v>
      </c>
      <c r="AJ76" s="37">
        <f>MAX(E76,H76,K76,N76,Q76,T76,W76,Z76,AC76,AF76)</f>
        <v>9</v>
      </c>
      <c r="AK76" s="91">
        <f>COUNTIF(E76:AH76,AJ76)</f>
        <v>1</v>
      </c>
      <c r="AL76" s="92">
        <f>SUM(G76,J76,M76,P76,S76,V76,Y76,AB76,AE76,AH76)</f>
        <v>2</v>
      </c>
      <c r="AM76" s="91">
        <f>IF(E76&gt;0,1,0)+IF(H76&gt;0,1,0)+IF(K76&gt;0,1,0)+IF(N76&gt;0,1,0)+IF(Q76&gt;0,1,0)+IF(T76&gt;0,1,0)+IF(W76&gt;0,1,0)+IF(Z76&gt;0,1,0)+IF(AC76&gt;0,1,0)+IF(AF76&gt;0,1,0)</f>
        <v>1</v>
      </c>
      <c r="AN76" s="93">
        <f>SUM(F76,I76,L76,O76,R76,U76,X76,AA76,AD76,AG76)</f>
        <v>3</v>
      </c>
      <c r="AO76" s="42" t="str">
        <f>VLOOKUP(B76,[1]Body!$B$5:$AJ$500,35,FALSE)</f>
        <v/>
      </c>
      <c r="AP76" s="43"/>
    </row>
    <row r="77" spans="1:42" ht="15.6" x14ac:dyDescent="0.3">
      <c r="A77" s="38">
        <v>47</v>
      </c>
      <c r="B77" s="34" t="s">
        <v>89</v>
      </c>
      <c r="C77" s="35">
        <v>1000</v>
      </c>
      <c r="D77" s="36" t="s">
        <v>45</v>
      </c>
      <c r="E77" s="37">
        <v>9</v>
      </c>
      <c r="F77" s="83">
        <v>2.5</v>
      </c>
      <c r="G77" s="83">
        <v>1</v>
      </c>
      <c r="H77" s="37">
        <v>0</v>
      </c>
      <c r="I77" s="83">
        <v>0</v>
      </c>
      <c r="J77" s="83">
        <v>0</v>
      </c>
      <c r="K77" s="37">
        <v>0</v>
      </c>
      <c r="L77" s="83">
        <v>0</v>
      </c>
      <c r="M77" s="83">
        <v>0</v>
      </c>
      <c r="N77" s="37">
        <v>0</v>
      </c>
      <c r="O77" s="83">
        <v>0</v>
      </c>
      <c r="P77" s="83">
        <v>0</v>
      </c>
      <c r="Q77" s="37">
        <v>0</v>
      </c>
      <c r="R77" s="83">
        <v>0</v>
      </c>
      <c r="S77" s="83">
        <v>0</v>
      </c>
      <c r="T77" s="37">
        <v>0</v>
      </c>
      <c r="U77" s="83">
        <v>0</v>
      </c>
      <c r="V77" s="83">
        <v>0</v>
      </c>
      <c r="W77" s="37"/>
      <c r="X77" s="83"/>
      <c r="Y77" s="83"/>
      <c r="Z77" s="37"/>
      <c r="AA77" s="83"/>
      <c r="AB77" s="83"/>
      <c r="AC77" s="37"/>
      <c r="AD77" s="83"/>
      <c r="AE77" s="83"/>
      <c r="AF77" s="37"/>
      <c r="AG77" s="83"/>
      <c r="AH77" s="83"/>
      <c r="AI77" s="90">
        <f>VLOOKUP(B77,[1]Body!$B$5:$AI$500,34,FALSE)</f>
        <v>9</v>
      </c>
      <c r="AJ77" s="37">
        <f>MAX(E77,H77,K77,N77,Q77,T77,W77,Z77,AC77,AF77)</f>
        <v>9</v>
      </c>
      <c r="AK77" s="91">
        <f>COUNTIF(E77:AH77,AJ77)</f>
        <v>1</v>
      </c>
      <c r="AL77" s="92">
        <f>SUM(G77,J77,M77,P77,S77,V77,Y77,AB77,AE77,AH77)</f>
        <v>1</v>
      </c>
      <c r="AM77" s="91">
        <f>IF(E77&gt;0,1,0)+IF(H77&gt;0,1,0)+IF(K77&gt;0,1,0)+IF(N77&gt;0,1,0)+IF(Q77&gt;0,1,0)+IF(T77&gt;0,1,0)+IF(W77&gt;0,1,0)+IF(Z77&gt;0,1,0)+IF(AC77&gt;0,1,0)+IF(AF77&gt;0,1,0)</f>
        <v>1</v>
      </c>
      <c r="AN77" s="93">
        <f>SUM(F77,I77,L77,O77,R77,U77,X77,AA77,AD77,AG77)</f>
        <v>2.5</v>
      </c>
      <c r="AO77" s="42" t="str">
        <f>VLOOKUP(B77,[1]Body!$B$5:$AJ$500,35,FALSE)</f>
        <v/>
      </c>
      <c r="AP77" s="43"/>
    </row>
    <row r="78" spans="1:42" ht="15.6" x14ac:dyDescent="0.3">
      <c r="A78" s="38">
        <v>48</v>
      </c>
      <c r="B78" s="34" t="s">
        <v>459</v>
      </c>
      <c r="C78" s="35">
        <v>1000</v>
      </c>
      <c r="D78" s="36" t="s">
        <v>454</v>
      </c>
      <c r="E78" s="37"/>
      <c r="F78" s="83"/>
      <c r="G78" s="83"/>
      <c r="H78" s="37"/>
      <c r="I78" s="83"/>
      <c r="J78" s="83"/>
      <c r="K78" s="37"/>
      <c r="L78" s="83"/>
      <c r="M78" s="83"/>
      <c r="N78" s="37"/>
      <c r="O78" s="83"/>
      <c r="P78" s="83"/>
      <c r="Q78" s="37"/>
      <c r="R78" s="83"/>
      <c r="S78" s="83"/>
      <c r="T78" s="37">
        <v>8</v>
      </c>
      <c r="U78" s="83">
        <v>3</v>
      </c>
      <c r="V78" s="83">
        <v>3</v>
      </c>
      <c r="W78" s="37"/>
      <c r="X78" s="83"/>
      <c r="Y78" s="83"/>
      <c r="Z78" s="37"/>
      <c r="AA78" s="83"/>
      <c r="AB78" s="83"/>
      <c r="AC78" s="37"/>
      <c r="AD78" s="83"/>
      <c r="AE78" s="83"/>
      <c r="AF78" s="37"/>
      <c r="AG78" s="83"/>
      <c r="AH78" s="83"/>
      <c r="AI78" s="90">
        <f>VLOOKUP(B78,[1]Body!$B$5:$AI$500,34,FALSE)</f>
        <v>8</v>
      </c>
      <c r="AJ78" s="37">
        <f>MAX(E78,H78,K78,N78,Q78,T78,W78,Z78,AC78,AF78)</f>
        <v>8</v>
      </c>
      <c r="AK78" s="91">
        <f>COUNTIF(E78:AH78,AJ78)</f>
        <v>1</v>
      </c>
      <c r="AL78" s="92">
        <f>SUM(G78,J78,M78,P78,S78,V78,Y78,AB78,AE78,AH78)</f>
        <v>3</v>
      </c>
      <c r="AM78" s="91">
        <f>IF(E78&gt;0,1,0)+IF(H78&gt;0,1,0)+IF(K78&gt;0,1,0)+IF(N78&gt;0,1,0)+IF(Q78&gt;0,1,0)+IF(T78&gt;0,1,0)+IF(W78&gt;0,1,0)+IF(Z78&gt;0,1,0)+IF(AC78&gt;0,1,0)+IF(AF78&gt;0,1,0)</f>
        <v>1</v>
      </c>
      <c r="AN78" s="93">
        <f>SUM(F78,I78,L78,O78,R78,U78,X78,AA78,AD78,AG78)</f>
        <v>3</v>
      </c>
      <c r="AO78" s="42" t="str">
        <f>VLOOKUP(B78,[1]Body!$B$5:$AJ$500,35,FALSE)</f>
        <v/>
      </c>
      <c r="AP78" s="43"/>
    </row>
    <row r="79" spans="1:42" ht="15.6" x14ac:dyDescent="0.3">
      <c r="A79" s="38">
        <v>49</v>
      </c>
      <c r="B79" s="34" t="s">
        <v>90</v>
      </c>
      <c r="C79" s="35">
        <v>1000</v>
      </c>
      <c r="D79" s="36" t="s">
        <v>42</v>
      </c>
      <c r="E79" s="37">
        <v>8</v>
      </c>
      <c r="F79" s="83">
        <v>2.5</v>
      </c>
      <c r="G79" s="83">
        <v>2</v>
      </c>
      <c r="H79" s="37">
        <v>0</v>
      </c>
      <c r="I79" s="83">
        <v>0</v>
      </c>
      <c r="J79" s="83">
        <v>0</v>
      </c>
      <c r="K79" s="37">
        <v>0</v>
      </c>
      <c r="L79" s="83">
        <v>0</v>
      </c>
      <c r="M79" s="83">
        <v>0</v>
      </c>
      <c r="N79" s="37">
        <v>0</v>
      </c>
      <c r="O79" s="83">
        <v>0</v>
      </c>
      <c r="P79" s="83">
        <v>0</v>
      </c>
      <c r="Q79" s="37">
        <v>0</v>
      </c>
      <c r="R79" s="83">
        <v>0</v>
      </c>
      <c r="S79" s="83">
        <v>0</v>
      </c>
      <c r="T79" s="37">
        <v>0</v>
      </c>
      <c r="U79" s="83">
        <v>0</v>
      </c>
      <c r="V79" s="83">
        <v>0</v>
      </c>
      <c r="W79" s="37"/>
      <c r="X79" s="83"/>
      <c r="Y79" s="83"/>
      <c r="Z79" s="37"/>
      <c r="AA79" s="83"/>
      <c r="AB79" s="83"/>
      <c r="AC79" s="37"/>
      <c r="AD79" s="83"/>
      <c r="AE79" s="83"/>
      <c r="AF79" s="37"/>
      <c r="AG79" s="83"/>
      <c r="AH79" s="83"/>
      <c r="AI79" s="90">
        <f>VLOOKUP(B79,[1]Body!$B$5:$AI$500,34,FALSE)</f>
        <v>8</v>
      </c>
      <c r="AJ79" s="37">
        <f>MAX(E79,H79,K79,N79,Q79,T79,W79,Z79,AC79,AF79)</f>
        <v>8</v>
      </c>
      <c r="AK79" s="91">
        <f>COUNTIF(E79:AH79,AJ79)</f>
        <v>1</v>
      </c>
      <c r="AL79" s="92">
        <f>SUM(G79,J79,M79,P79,S79,V79,Y79,AB79,AE79,AH79)</f>
        <v>2</v>
      </c>
      <c r="AM79" s="91">
        <f>IF(E79&gt;0,1,0)+IF(H79&gt;0,1,0)+IF(K79&gt;0,1,0)+IF(N79&gt;0,1,0)+IF(Q79&gt;0,1,0)+IF(T79&gt;0,1,0)+IF(W79&gt;0,1,0)+IF(Z79&gt;0,1,0)+IF(AC79&gt;0,1,0)+IF(AF79&gt;0,1,0)</f>
        <v>1</v>
      </c>
      <c r="AN79" s="93">
        <f>SUM(F79,I79,L79,O79,R79,U79,X79,AA79,AD79,AG79)</f>
        <v>2.5</v>
      </c>
      <c r="AO79" s="42" t="str">
        <f>VLOOKUP(B79,[1]Body!$B$5:$AJ$500,35,FALSE)</f>
        <v/>
      </c>
      <c r="AP79" s="43"/>
    </row>
    <row r="80" spans="1:42" ht="15.6" x14ac:dyDescent="0.3">
      <c r="A80" s="38">
        <v>50</v>
      </c>
      <c r="B80" s="34" t="s">
        <v>251</v>
      </c>
      <c r="C80" s="35">
        <v>1000</v>
      </c>
      <c r="D80" s="36" t="s">
        <v>80</v>
      </c>
      <c r="E80" s="37"/>
      <c r="F80" s="83"/>
      <c r="G80" s="83"/>
      <c r="H80" s="37"/>
      <c r="I80" s="83"/>
      <c r="J80" s="83"/>
      <c r="K80" s="37"/>
      <c r="L80" s="83"/>
      <c r="M80" s="83"/>
      <c r="N80" s="37"/>
      <c r="O80" s="83"/>
      <c r="P80" s="83"/>
      <c r="Q80" s="37">
        <v>6</v>
      </c>
      <c r="R80" s="83">
        <v>3</v>
      </c>
      <c r="S80" s="83">
        <v>3</v>
      </c>
      <c r="T80" s="37">
        <v>0</v>
      </c>
      <c r="U80" s="83">
        <v>0</v>
      </c>
      <c r="V80" s="83">
        <v>0</v>
      </c>
      <c r="W80" s="37"/>
      <c r="X80" s="83"/>
      <c r="Y80" s="83"/>
      <c r="Z80" s="37"/>
      <c r="AA80" s="83"/>
      <c r="AB80" s="83"/>
      <c r="AC80" s="37"/>
      <c r="AD80" s="83"/>
      <c r="AE80" s="83"/>
      <c r="AF80" s="37"/>
      <c r="AG80" s="83"/>
      <c r="AH80" s="83"/>
      <c r="AI80" s="90">
        <f>VLOOKUP(B80,[1]Body!$B$5:$AI$500,34,FALSE)</f>
        <v>6</v>
      </c>
      <c r="AJ80" s="37">
        <f>MAX(E80,H80,K80,N80,Q80,T80,W80,Z80,AC80,AF80)</f>
        <v>6</v>
      </c>
      <c r="AK80" s="91">
        <f>COUNTIF(E80:AH80,AJ80)</f>
        <v>1</v>
      </c>
      <c r="AL80" s="92">
        <f>SUM(G80,J80,M80,P80,S80,V80,Y80,AB80,AE80,AH80)</f>
        <v>3</v>
      </c>
      <c r="AM80" s="91">
        <f>IF(E80&gt;0,1,0)+IF(H80&gt;0,1,0)+IF(K80&gt;0,1,0)+IF(N80&gt;0,1,0)+IF(Q80&gt;0,1,0)+IF(T80&gt;0,1,0)+IF(W80&gt;0,1,0)+IF(Z80&gt;0,1,0)+IF(AC80&gt;0,1,0)+IF(AF80&gt;0,1,0)</f>
        <v>1</v>
      </c>
      <c r="AN80" s="93">
        <f>SUM(F80,I80,L80,O80,R80,U80,X80,AA80,AD80,AG80)</f>
        <v>3</v>
      </c>
      <c r="AO80" s="42" t="str">
        <f>VLOOKUP(B80,[1]Body!$B$5:$AJ$500,35,FALSE)</f>
        <v/>
      </c>
      <c r="AP80" s="43"/>
    </row>
    <row r="81" spans="1:42" ht="15.6" x14ac:dyDescent="0.3">
      <c r="A81" s="38">
        <v>51</v>
      </c>
      <c r="B81" s="34" t="s">
        <v>460</v>
      </c>
      <c r="C81" s="35">
        <v>1000</v>
      </c>
      <c r="D81" s="36" t="s">
        <v>38</v>
      </c>
      <c r="E81" s="37"/>
      <c r="F81" s="83"/>
      <c r="G81" s="83"/>
      <c r="H81" s="37"/>
      <c r="I81" s="83"/>
      <c r="J81" s="83"/>
      <c r="K81" s="37"/>
      <c r="L81" s="83"/>
      <c r="M81" s="83"/>
      <c r="N81" s="37"/>
      <c r="O81" s="83"/>
      <c r="P81" s="83"/>
      <c r="Q81" s="37"/>
      <c r="R81" s="83"/>
      <c r="S81" s="83"/>
      <c r="T81" s="37">
        <v>6</v>
      </c>
      <c r="U81" s="83">
        <v>2</v>
      </c>
      <c r="V81" s="83">
        <v>1</v>
      </c>
      <c r="W81" s="37"/>
      <c r="X81" s="83"/>
      <c r="Y81" s="83"/>
      <c r="Z81" s="37"/>
      <c r="AA81" s="83"/>
      <c r="AB81" s="83"/>
      <c r="AC81" s="37"/>
      <c r="AD81" s="83"/>
      <c r="AE81" s="83"/>
      <c r="AF81" s="37"/>
      <c r="AG81" s="83"/>
      <c r="AH81" s="83"/>
      <c r="AI81" s="90">
        <f>VLOOKUP(B81,[1]Body!$B$5:$AI$500,34,FALSE)</f>
        <v>6</v>
      </c>
      <c r="AJ81" s="37">
        <f>MAX(E81,H81,K81,N81,Q81,T81,W81,Z81,AC81,AF81)</f>
        <v>6</v>
      </c>
      <c r="AK81" s="91">
        <f>COUNTIF(E81:AH81,AJ81)</f>
        <v>1</v>
      </c>
      <c r="AL81" s="92">
        <f>SUM(G81,J81,M81,P81,S81,V81,Y81,AB81,AE81,AH81)</f>
        <v>1</v>
      </c>
      <c r="AM81" s="91">
        <f>IF(E81&gt;0,1,0)+IF(H81&gt;0,1,0)+IF(K81&gt;0,1,0)+IF(N81&gt;0,1,0)+IF(Q81&gt;0,1,0)+IF(T81&gt;0,1,0)+IF(W81&gt;0,1,0)+IF(Z81&gt;0,1,0)+IF(AC81&gt;0,1,0)+IF(AF81&gt;0,1,0)</f>
        <v>1</v>
      </c>
      <c r="AN81" s="93">
        <f>SUM(F81,I81,L81,O81,R81,U81,X81,AA81,AD81,AG81)</f>
        <v>2</v>
      </c>
      <c r="AO81" s="42" t="str">
        <f>VLOOKUP(B81,[1]Body!$B$5:$AJ$500,35,FALSE)</f>
        <v/>
      </c>
      <c r="AP81" s="43"/>
    </row>
    <row r="82" spans="1:42" ht="15.6" x14ac:dyDescent="0.3">
      <c r="A82" s="38">
        <v>52</v>
      </c>
      <c r="B82" s="34" t="s">
        <v>91</v>
      </c>
      <c r="C82" s="35">
        <v>1000</v>
      </c>
      <c r="D82" s="36" t="s">
        <v>45</v>
      </c>
      <c r="E82" s="37">
        <v>6</v>
      </c>
      <c r="F82" s="83">
        <v>2</v>
      </c>
      <c r="G82" s="83">
        <v>1</v>
      </c>
      <c r="H82" s="37">
        <v>0</v>
      </c>
      <c r="I82" s="83">
        <v>0</v>
      </c>
      <c r="J82" s="83">
        <v>0</v>
      </c>
      <c r="K82" s="37">
        <v>0</v>
      </c>
      <c r="L82" s="83">
        <v>0</v>
      </c>
      <c r="M82" s="83">
        <v>0</v>
      </c>
      <c r="N82" s="37">
        <v>0</v>
      </c>
      <c r="O82" s="83">
        <v>0</v>
      </c>
      <c r="P82" s="83">
        <v>0</v>
      </c>
      <c r="Q82" s="37">
        <v>0</v>
      </c>
      <c r="R82" s="83">
        <v>0</v>
      </c>
      <c r="S82" s="83">
        <v>0</v>
      </c>
      <c r="T82" s="37">
        <v>0</v>
      </c>
      <c r="U82" s="83">
        <v>0</v>
      </c>
      <c r="V82" s="83">
        <v>0</v>
      </c>
      <c r="W82" s="37"/>
      <c r="X82" s="83"/>
      <c r="Y82" s="83"/>
      <c r="Z82" s="37"/>
      <c r="AA82" s="83"/>
      <c r="AB82" s="83"/>
      <c r="AC82" s="37"/>
      <c r="AD82" s="83"/>
      <c r="AE82" s="83"/>
      <c r="AF82" s="37"/>
      <c r="AG82" s="83"/>
      <c r="AH82" s="83"/>
      <c r="AI82" s="90">
        <f>VLOOKUP(B82,[1]Body!$B$5:$AI$500,34,FALSE)</f>
        <v>6</v>
      </c>
      <c r="AJ82" s="37">
        <f>MAX(E82,H82,K82,N82,Q82,T82,W82,Z82,AC82,AF82)</f>
        <v>6</v>
      </c>
      <c r="AK82" s="91">
        <f>COUNTIF(E82:AH82,AJ82)</f>
        <v>1</v>
      </c>
      <c r="AL82" s="92">
        <f>SUM(G82,J82,M82,P82,S82,V82,Y82,AB82,AE82,AH82)</f>
        <v>1</v>
      </c>
      <c r="AM82" s="91">
        <f>IF(E82&gt;0,1,0)+IF(H82&gt;0,1,0)+IF(K82&gt;0,1,0)+IF(N82&gt;0,1,0)+IF(Q82&gt;0,1,0)+IF(T82&gt;0,1,0)+IF(W82&gt;0,1,0)+IF(Z82&gt;0,1,0)+IF(AC82&gt;0,1,0)+IF(AF82&gt;0,1,0)</f>
        <v>1</v>
      </c>
      <c r="AN82" s="93">
        <f>SUM(F82,I82,L82,O82,R82,U82,X82,AA82,AD82,AG82)</f>
        <v>2</v>
      </c>
      <c r="AO82" s="42" t="str">
        <f>VLOOKUP(B82,[1]Body!$B$5:$AJ$500,35,FALSE)</f>
        <v/>
      </c>
      <c r="AP82" s="43"/>
    </row>
    <row r="83" spans="1:42" ht="15.6" x14ac:dyDescent="0.3">
      <c r="A83" s="38">
        <v>53</v>
      </c>
      <c r="B83" s="34" t="s">
        <v>252</v>
      </c>
      <c r="C83" s="35">
        <v>1000</v>
      </c>
      <c r="D83" s="36" t="s">
        <v>240</v>
      </c>
      <c r="E83" s="37"/>
      <c r="F83" s="83"/>
      <c r="G83" s="83"/>
      <c r="H83" s="37"/>
      <c r="I83" s="83"/>
      <c r="J83" s="83"/>
      <c r="K83" s="37"/>
      <c r="L83" s="83"/>
      <c r="M83" s="83"/>
      <c r="N83" s="37"/>
      <c r="O83" s="83"/>
      <c r="P83" s="83"/>
      <c r="Q83" s="37">
        <v>5</v>
      </c>
      <c r="R83" s="83">
        <v>1</v>
      </c>
      <c r="S83" s="83">
        <v>0</v>
      </c>
      <c r="T83" s="37">
        <v>0</v>
      </c>
      <c r="U83" s="83">
        <v>0</v>
      </c>
      <c r="V83" s="83">
        <v>0</v>
      </c>
      <c r="W83" s="37"/>
      <c r="X83" s="83"/>
      <c r="Y83" s="83"/>
      <c r="Z83" s="37"/>
      <c r="AA83" s="83"/>
      <c r="AB83" s="83"/>
      <c r="AC83" s="37"/>
      <c r="AD83" s="83"/>
      <c r="AE83" s="83"/>
      <c r="AF83" s="37"/>
      <c r="AG83" s="83"/>
      <c r="AH83" s="83"/>
      <c r="AI83" s="90">
        <f>VLOOKUP(B83,[1]Body!$B$5:$AI$500,34,FALSE)</f>
        <v>5</v>
      </c>
      <c r="AJ83" s="37">
        <f>MAX(E83,H83,K83,N83,Q83,T83,W83,Z83,AC83,AF83)</f>
        <v>5</v>
      </c>
      <c r="AK83" s="91">
        <f>COUNTIF(E83:AH83,AJ83)</f>
        <v>1</v>
      </c>
      <c r="AL83" s="92">
        <f>SUM(G83,J83,M83,P83,S83,V83,Y83,AB83,AE83,AH83)</f>
        <v>0</v>
      </c>
      <c r="AM83" s="91">
        <f>IF(E83&gt;0,1,0)+IF(H83&gt;0,1,0)+IF(K83&gt;0,1,0)+IF(N83&gt;0,1,0)+IF(Q83&gt;0,1,0)+IF(T83&gt;0,1,0)+IF(W83&gt;0,1,0)+IF(Z83&gt;0,1,0)+IF(AC83&gt;0,1,0)+IF(AF83&gt;0,1,0)</f>
        <v>1</v>
      </c>
      <c r="AN83" s="93">
        <f>SUM(F83,I83,L83,O83,R83,U83,X83,AA83,AD83,AG83)</f>
        <v>1</v>
      </c>
      <c r="AO83" s="42" t="str">
        <f>VLOOKUP(B83,[1]Body!$B$5:$AJ$500,35,FALSE)</f>
        <v/>
      </c>
      <c r="AP83" s="43"/>
    </row>
    <row r="84" spans="1:42" ht="15.6" x14ac:dyDescent="0.3">
      <c r="A84" s="38">
        <v>54</v>
      </c>
      <c r="B84" s="34" t="s">
        <v>92</v>
      </c>
      <c r="C84" s="35">
        <v>1000</v>
      </c>
      <c r="D84" s="36" t="s">
        <v>48</v>
      </c>
      <c r="E84" s="37">
        <v>5</v>
      </c>
      <c r="F84" s="83">
        <v>0</v>
      </c>
      <c r="G84" s="83">
        <v>0</v>
      </c>
      <c r="H84" s="37">
        <v>0</v>
      </c>
      <c r="I84" s="83">
        <v>0</v>
      </c>
      <c r="J84" s="83">
        <v>0</v>
      </c>
      <c r="K84" s="37">
        <v>0</v>
      </c>
      <c r="L84" s="83">
        <v>0</v>
      </c>
      <c r="M84" s="83">
        <v>0</v>
      </c>
      <c r="N84" s="37">
        <v>0</v>
      </c>
      <c r="O84" s="83">
        <v>0</v>
      </c>
      <c r="P84" s="83">
        <v>0</v>
      </c>
      <c r="Q84" s="37">
        <v>0</v>
      </c>
      <c r="R84" s="83">
        <v>0</v>
      </c>
      <c r="S84" s="83">
        <v>0</v>
      </c>
      <c r="T84" s="37">
        <v>0</v>
      </c>
      <c r="U84" s="83">
        <v>0</v>
      </c>
      <c r="V84" s="83">
        <v>0</v>
      </c>
      <c r="W84" s="37"/>
      <c r="X84" s="83"/>
      <c r="Y84" s="83"/>
      <c r="Z84" s="37"/>
      <c r="AA84" s="83"/>
      <c r="AB84" s="83"/>
      <c r="AC84" s="37"/>
      <c r="AD84" s="83"/>
      <c r="AE84" s="83"/>
      <c r="AF84" s="37"/>
      <c r="AG84" s="83"/>
      <c r="AH84" s="83"/>
      <c r="AI84" s="90">
        <f>VLOOKUP(B84,[1]Body!$B$5:$AI$500,34,FALSE)</f>
        <v>5</v>
      </c>
      <c r="AJ84" s="37">
        <f>MAX(E84,H84,K84,N84,Q84,T84,W84,Z84,AC84,AF84)</f>
        <v>5</v>
      </c>
      <c r="AK84" s="91">
        <f>COUNTIF(E84:AH84,AJ84)</f>
        <v>1</v>
      </c>
      <c r="AL84" s="92">
        <f>SUM(G84,J84,M84,P84,S84,V84,Y84,AB84,AE84,AH84)</f>
        <v>0</v>
      </c>
      <c r="AM84" s="91">
        <f>IF(E84&gt;0,1,0)+IF(H84&gt;0,1,0)+IF(K84&gt;0,1,0)+IF(N84&gt;0,1,0)+IF(Q84&gt;0,1,0)+IF(T84&gt;0,1,0)+IF(W84&gt;0,1,0)+IF(Z84&gt;0,1,0)+IF(AC84&gt;0,1,0)+IF(AF84&gt;0,1,0)</f>
        <v>1</v>
      </c>
      <c r="AN84" s="93">
        <f>SUM(F84,I84,L84,O84,R84,U84,X84,AA84,AD84,AG84)</f>
        <v>0</v>
      </c>
      <c r="AO84" s="42" t="str">
        <f>VLOOKUP(B84,[1]Body!$B$5:$AJ$500,35,FALSE)</f>
        <v/>
      </c>
      <c r="AP84" s="43"/>
    </row>
    <row r="85" spans="1:42" ht="16.2" thickBot="1" x14ac:dyDescent="0.35">
      <c r="A85" s="11"/>
      <c r="C85" s="2"/>
      <c r="D85" s="3"/>
      <c r="E85" s="45">
        <v>29</v>
      </c>
      <c r="F85" s="83"/>
      <c r="G85" s="83"/>
      <c r="H85" s="45">
        <v>19</v>
      </c>
      <c r="I85" s="83"/>
      <c r="J85" s="83"/>
      <c r="K85" s="45">
        <v>14</v>
      </c>
      <c r="L85" s="83"/>
      <c r="M85" s="83"/>
      <c r="N85" s="45">
        <v>20</v>
      </c>
      <c r="O85" s="83"/>
      <c r="P85" s="83"/>
      <c r="Q85" s="45">
        <v>29</v>
      </c>
      <c r="R85" s="83"/>
      <c r="S85" s="83"/>
      <c r="T85" s="45">
        <v>28</v>
      </c>
      <c r="U85" s="83"/>
      <c r="V85" s="83"/>
      <c r="W85" s="45">
        <f>COUNTIF(W31:W84,"&gt;0")</f>
        <v>0</v>
      </c>
      <c r="X85" s="83"/>
      <c r="Y85" s="83"/>
      <c r="Z85" s="45">
        <f>COUNTIF(Z31:Z84,"&gt;0")</f>
        <v>0</v>
      </c>
      <c r="AA85" s="83"/>
      <c r="AB85" s="83"/>
      <c r="AC85" s="45">
        <f>COUNTIF(AC31:AC84,"&gt;0")</f>
        <v>0</v>
      </c>
      <c r="AD85" s="83"/>
      <c r="AE85" s="83"/>
      <c r="AF85" s="45">
        <f>COUNTIF(AF31:AF84,"&gt;0")</f>
        <v>0</v>
      </c>
      <c r="AG85" s="83"/>
      <c r="AH85" s="83"/>
      <c r="AJ85" s="5"/>
      <c r="AL85" s="6"/>
      <c r="AN85" s="93"/>
      <c r="AO85" s="42"/>
      <c r="AP85" s="43"/>
    </row>
    <row r="86" spans="1:42" ht="16.2" thickBot="1" x14ac:dyDescent="0.35">
      <c r="A86" s="11"/>
      <c r="B86" s="12" t="s">
        <v>93</v>
      </c>
      <c r="C86" s="13"/>
      <c r="D86" s="14"/>
      <c r="E86" s="37"/>
      <c r="F86" s="83"/>
      <c r="G86" s="83"/>
      <c r="H86" s="37"/>
      <c r="I86" s="83"/>
      <c r="J86" s="83"/>
      <c r="K86" s="37"/>
      <c r="L86" s="83"/>
      <c r="M86" s="83"/>
      <c r="N86" s="37" t="s">
        <v>3</v>
      </c>
      <c r="O86" s="83"/>
      <c r="P86" s="83"/>
      <c r="Q86" s="37"/>
      <c r="R86" s="83"/>
      <c r="S86" s="83"/>
      <c r="T86" s="37" t="s">
        <v>4</v>
      </c>
      <c r="U86" s="83"/>
      <c r="V86" s="83"/>
      <c r="W86" s="37"/>
      <c r="X86" s="83"/>
      <c r="Y86" s="83"/>
      <c r="Z86" s="37"/>
      <c r="AA86" s="83"/>
      <c r="AB86" s="83"/>
      <c r="AC86" s="37"/>
      <c r="AD86" s="83"/>
      <c r="AE86" s="83"/>
      <c r="AF86" s="37"/>
      <c r="AG86" s="83"/>
      <c r="AH86" s="83"/>
      <c r="AI86" s="20" t="s">
        <v>5</v>
      </c>
      <c r="AJ86" s="21"/>
      <c r="AK86" s="110" t="s">
        <v>6</v>
      </c>
      <c r="AL86" s="88"/>
      <c r="AM86" s="22" t="s">
        <v>7</v>
      </c>
      <c r="AN86" s="23" t="s">
        <v>8</v>
      </c>
      <c r="AO86" s="42"/>
      <c r="AP86" s="43"/>
    </row>
    <row r="87" spans="1:42" ht="15.6" x14ac:dyDescent="0.3">
      <c r="A87" s="24"/>
      <c r="B87" s="25" t="s">
        <v>9</v>
      </c>
      <c r="C87" s="39" t="s">
        <v>10</v>
      </c>
      <c r="D87" s="27" t="s">
        <v>11</v>
      </c>
      <c r="E87" s="37" t="s">
        <v>12</v>
      </c>
      <c r="F87" s="83" t="s">
        <v>13</v>
      </c>
      <c r="G87" s="28" t="s">
        <v>14</v>
      </c>
      <c r="H87" s="37" t="s">
        <v>15</v>
      </c>
      <c r="I87" s="83" t="s">
        <v>13</v>
      </c>
      <c r="J87" s="28" t="s">
        <v>14</v>
      </c>
      <c r="K87" s="37" t="s">
        <v>16</v>
      </c>
      <c r="L87" s="83" t="s">
        <v>13</v>
      </c>
      <c r="M87" s="28" t="s">
        <v>14</v>
      </c>
      <c r="N87" s="37" t="s">
        <v>17</v>
      </c>
      <c r="O87" s="83" t="s">
        <v>13</v>
      </c>
      <c r="P87" s="28" t="s">
        <v>14</v>
      </c>
      <c r="Q87" s="37" t="s">
        <v>18</v>
      </c>
      <c r="R87" s="83" t="s">
        <v>13</v>
      </c>
      <c r="S87" s="28" t="s">
        <v>14</v>
      </c>
      <c r="T87" s="37" t="s">
        <v>19</v>
      </c>
      <c r="U87" s="83" t="s">
        <v>13</v>
      </c>
      <c r="V87" s="28" t="s">
        <v>14</v>
      </c>
      <c r="W87" s="37" t="s">
        <v>20</v>
      </c>
      <c r="X87" s="83" t="s">
        <v>13</v>
      </c>
      <c r="Y87" s="28" t="s">
        <v>14</v>
      </c>
      <c r="Z87" s="37" t="s">
        <v>21</v>
      </c>
      <c r="AA87" s="83" t="s">
        <v>13</v>
      </c>
      <c r="AB87" s="28" t="s">
        <v>14</v>
      </c>
      <c r="AC87" s="37" t="s">
        <v>22</v>
      </c>
      <c r="AD87" s="83" t="s">
        <v>13</v>
      </c>
      <c r="AE87" s="28" t="s">
        <v>14</v>
      </c>
      <c r="AF87" s="37" t="s">
        <v>469</v>
      </c>
      <c r="AG87" s="83" t="s">
        <v>13</v>
      </c>
      <c r="AH87" s="28" t="s">
        <v>14</v>
      </c>
      <c r="AI87" s="29" t="s">
        <v>23</v>
      </c>
      <c r="AJ87" s="111" t="s">
        <v>24</v>
      </c>
      <c r="AK87" s="111" t="s">
        <v>25</v>
      </c>
      <c r="AL87" s="112" t="s">
        <v>26</v>
      </c>
      <c r="AM87" s="89" t="s">
        <v>27</v>
      </c>
      <c r="AN87" s="32" t="s">
        <v>28</v>
      </c>
      <c r="AO87" s="42"/>
      <c r="AP87" s="43"/>
    </row>
    <row r="88" spans="1:42" ht="15.75" customHeight="1" x14ac:dyDescent="0.3">
      <c r="A88" s="38">
        <v>1</v>
      </c>
      <c r="B88" s="34" t="s">
        <v>94</v>
      </c>
      <c r="C88" s="35">
        <v>1241</v>
      </c>
      <c r="D88" s="36" t="s">
        <v>209</v>
      </c>
      <c r="E88" s="37">
        <v>28</v>
      </c>
      <c r="F88" s="83">
        <v>4.5</v>
      </c>
      <c r="G88" s="83"/>
      <c r="H88" s="37">
        <v>40</v>
      </c>
      <c r="I88" s="83">
        <v>4</v>
      </c>
      <c r="J88" s="83">
        <v>4</v>
      </c>
      <c r="K88" s="37">
        <v>40</v>
      </c>
      <c r="L88" s="83">
        <v>5.5</v>
      </c>
      <c r="M88" s="83">
        <v>5</v>
      </c>
      <c r="N88" s="37">
        <v>40</v>
      </c>
      <c r="O88" s="83">
        <v>7</v>
      </c>
      <c r="P88" s="83">
        <v>6</v>
      </c>
      <c r="Q88" s="37">
        <v>40</v>
      </c>
      <c r="R88" s="83">
        <v>6.5</v>
      </c>
      <c r="S88" s="83">
        <v>6</v>
      </c>
      <c r="T88" s="37">
        <v>32</v>
      </c>
      <c r="U88" s="83">
        <v>5</v>
      </c>
      <c r="V88" s="83">
        <v>5</v>
      </c>
      <c r="W88" s="37"/>
      <c r="X88" s="83"/>
      <c r="Y88" s="83"/>
      <c r="Z88" s="37"/>
      <c r="AA88" s="83"/>
      <c r="AB88" s="83"/>
      <c r="AC88" s="37"/>
      <c r="AD88" s="83"/>
      <c r="AE88" s="83"/>
      <c r="AF88" s="37"/>
      <c r="AG88" s="83"/>
      <c r="AH88" s="83"/>
      <c r="AI88" s="90">
        <f>VLOOKUP(B88,[1]Body!$B$5:$AI$500,34,FALSE)</f>
        <v>220</v>
      </c>
      <c r="AJ88" s="37">
        <f>MAX(E88,H88,K88,N88,Q88,T88,W88,Z88,AC88,AF88)</f>
        <v>40</v>
      </c>
      <c r="AK88" s="91">
        <f>COUNTIF(E88:AH88,AJ88)</f>
        <v>4</v>
      </c>
      <c r="AL88" s="92">
        <f>SUM(G88,J88,M88,P88,S88,V88,Y88,AB88,AE88,AH88)</f>
        <v>26</v>
      </c>
      <c r="AM88" s="91">
        <f>IF(E88&gt;0,1,0)+IF(H88&gt;0,1,0)+IF(K88&gt;0,1,0)+IF(N88&gt;0,1,0)+IF(Q88&gt;0,1,0)+IF(T88&gt;0,1,0)+IF(W88&gt;0,1,0)+IF(Z88&gt;0,1,0)+IF(AC88&gt;0,1,0)+IF(AF88&gt;0,1,0)</f>
        <v>6</v>
      </c>
      <c r="AN88" s="93">
        <f>SUM(F88,I88,L88,O88,R88,U88,X88,AA88,AD88,AG88)</f>
        <v>32.5</v>
      </c>
      <c r="AO88" s="42" t="str">
        <f>VLOOKUP(B88,[1]Body!$B$5:$AJ$500,35,FALSE)</f>
        <v/>
      </c>
      <c r="AP88" s="43"/>
    </row>
    <row r="89" spans="1:42" ht="15.75" customHeight="1" x14ac:dyDescent="0.3">
      <c r="A89" s="38">
        <v>2</v>
      </c>
      <c r="B89" s="34" t="s">
        <v>95</v>
      </c>
      <c r="C89" s="35">
        <v>1089</v>
      </c>
      <c r="D89" s="36" t="s">
        <v>38</v>
      </c>
      <c r="E89" s="37">
        <v>35</v>
      </c>
      <c r="F89" s="83">
        <v>5.5</v>
      </c>
      <c r="G89" s="83">
        <v>5</v>
      </c>
      <c r="H89" s="37">
        <v>29</v>
      </c>
      <c r="I89" s="83">
        <v>3</v>
      </c>
      <c r="J89" s="83">
        <v>3</v>
      </c>
      <c r="K89" s="37">
        <v>27</v>
      </c>
      <c r="L89" s="83">
        <v>3</v>
      </c>
      <c r="M89" s="83"/>
      <c r="N89" s="37">
        <v>28</v>
      </c>
      <c r="O89" s="83">
        <v>5</v>
      </c>
      <c r="P89" s="83">
        <v>5</v>
      </c>
      <c r="Q89" s="37">
        <v>28</v>
      </c>
      <c r="R89" s="83">
        <v>5</v>
      </c>
      <c r="S89" s="83">
        <v>5</v>
      </c>
      <c r="T89" s="37">
        <v>28</v>
      </c>
      <c r="U89" s="83">
        <v>4.5</v>
      </c>
      <c r="V89" s="83">
        <v>4</v>
      </c>
      <c r="W89" s="37"/>
      <c r="X89" s="83"/>
      <c r="Y89" s="83"/>
      <c r="Z89" s="37"/>
      <c r="AA89" s="83"/>
      <c r="AB89" s="83"/>
      <c r="AC89" s="37"/>
      <c r="AD89" s="83"/>
      <c r="AE89" s="83"/>
      <c r="AF89" s="37"/>
      <c r="AG89" s="83"/>
      <c r="AH89" s="83"/>
      <c r="AI89" s="90">
        <f>VLOOKUP(B89,[1]Body!$B$5:$AI$500,34,FALSE)</f>
        <v>175</v>
      </c>
      <c r="AJ89" s="37">
        <f>MAX(E89,H89,K89,N89,Q89,T89,W89,Z89,AC89,AF89)</f>
        <v>35</v>
      </c>
      <c r="AK89" s="91">
        <f>COUNTIF(E89:AH89,AJ89)</f>
        <v>1</v>
      </c>
      <c r="AL89" s="92">
        <f>SUM(G89,J89,M89,P89,S89,V89,Y89,AB89,AE89,AH89)</f>
        <v>22</v>
      </c>
      <c r="AM89" s="91">
        <f>IF(E89&gt;0,1,0)+IF(H89&gt;0,1,0)+IF(K89&gt;0,1,0)+IF(N89&gt;0,1,0)+IF(Q89&gt;0,1,0)+IF(T89&gt;0,1,0)+IF(W89&gt;0,1,0)+IF(Z89&gt;0,1,0)+IF(AC89&gt;0,1,0)+IF(AF89&gt;0,1,0)</f>
        <v>6</v>
      </c>
      <c r="AN89" s="93">
        <f>SUM(F89,I89,L89,O89,R89,U89,X89,AA89,AD89,AG89)</f>
        <v>26</v>
      </c>
      <c r="AO89" s="42" t="str">
        <f>VLOOKUP(B89,[1]Body!$B$5:$AJ$500,35,FALSE)</f>
        <v/>
      </c>
      <c r="AP89" s="43"/>
    </row>
    <row r="90" spans="1:42" ht="15.75" customHeight="1" x14ac:dyDescent="0.3">
      <c r="A90" s="38">
        <v>3</v>
      </c>
      <c r="B90" s="34" t="s">
        <v>106</v>
      </c>
      <c r="C90" s="35">
        <v>1298</v>
      </c>
      <c r="D90" s="36" t="s">
        <v>38</v>
      </c>
      <c r="E90" s="37">
        <v>32</v>
      </c>
      <c r="F90" s="83">
        <v>5</v>
      </c>
      <c r="G90" s="83">
        <v>5</v>
      </c>
      <c r="H90" s="37">
        <v>0</v>
      </c>
      <c r="I90" s="83">
        <v>0</v>
      </c>
      <c r="J90" s="83">
        <v>0</v>
      </c>
      <c r="K90" s="37">
        <v>25</v>
      </c>
      <c r="L90" s="83">
        <v>2.5</v>
      </c>
      <c r="M90" s="83">
        <v>2</v>
      </c>
      <c r="N90" s="37">
        <v>35</v>
      </c>
      <c r="O90" s="83">
        <v>6</v>
      </c>
      <c r="P90" s="83">
        <v>5</v>
      </c>
      <c r="Q90" s="37">
        <v>35</v>
      </c>
      <c r="R90" s="83">
        <v>6</v>
      </c>
      <c r="S90" s="83">
        <v>6</v>
      </c>
      <c r="T90" s="37">
        <v>35</v>
      </c>
      <c r="U90" s="83">
        <v>5</v>
      </c>
      <c r="V90" s="83">
        <v>5</v>
      </c>
      <c r="W90" s="37"/>
      <c r="X90" s="83"/>
      <c r="Y90" s="83"/>
      <c r="Z90" s="37"/>
      <c r="AA90" s="83"/>
      <c r="AB90" s="83"/>
      <c r="AC90" s="37"/>
      <c r="AD90" s="83"/>
      <c r="AE90" s="83"/>
      <c r="AF90" s="37"/>
      <c r="AG90" s="83"/>
      <c r="AH90" s="83"/>
      <c r="AI90" s="90">
        <f>VLOOKUP(B90,[1]Body!$B$5:$AI$500,34,FALSE)</f>
        <v>162</v>
      </c>
      <c r="AJ90" s="37">
        <f>MAX(E90,H90,K90,N90,Q90,T90,W90,Z90,AC90,AF90)</f>
        <v>35</v>
      </c>
      <c r="AK90" s="91">
        <f>COUNTIF(E90:AH90,AJ90)</f>
        <v>3</v>
      </c>
      <c r="AL90" s="92">
        <f>SUM(G90,J90,M90,P90,S90,V90,Y90,AB90,AE90,AH90)</f>
        <v>23</v>
      </c>
      <c r="AM90" s="91">
        <f>IF(E90&gt;0,1,0)+IF(H90&gt;0,1,0)+IF(K90&gt;0,1,0)+IF(N90&gt;0,1,0)+IF(Q90&gt;0,1,0)+IF(T90&gt;0,1,0)+IF(W90&gt;0,1,0)+IF(Z90&gt;0,1,0)+IF(AC90&gt;0,1,0)+IF(AF90&gt;0,1,0)</f>
        <v>5</v>
      </c>
      <c r="AN90" s="93">
        <f>SUM(F90,I90,L90,O90,R90,U90,X90,AA90,AD90,AG90)</f>
        <v>24.5</v>
      </c>
      <c r="AO90" s="42" t="str">
        <f>VLOOKUP(B90,[1]Body!$B$5:$AJ$500,35,FALSE)</f>
        <v/>
      </c>
      <c r="AP90" s="43"/>
    </row>
    <row r="91" spans="1:42" ht="15.75" customHeight="1" x14ac:dyDescent="0.3">
      <c r="A91" s="38">
        <v>4</v>
      </c>
      <c r="B91" s="34" t="s">
        <v>107</v>
      </c>
      <c r="C91" s="35">
        <v>1298</v>
      </c>
      <c r="D91" s="36" t="s">
        <v>32</v>
      </c>
      <c r="E91" s="37">
        <v>30</v>
      </c>
      <c r="F91" s="83">
        <v>5</v>
      </c>
      <c r="G91" s="83">
        <v>5</v>
      </c>
      <c r="H91" s="37">
        <v>0</v>
      </c>
      <c r="I91" s="83">
        <v>0</v>
      </c>
      <c r="J91" s="83">
        <v>0</v>
      </c>
      <c r="K91" s="37">
        <v>32</v>
      </c>
      <c r="L91" s="83">
        <v>4</v>
      </c>
      <c r="M91" s="83">
        <v>4</v>
      </c>
      <c r="N91" s="37">
        <v>32</v>
      </c>
      <c r="O91" s="83">
        <v>5</v>
      </c>
      <c r="P91" s="83">
        <v>5</v>
      </c>
      <c r="Q91" s="37">
        <v>32</v>
      </c>
      <c r="R91" s="83">
        <v>5.5</v>
      </c>
      <c r="S91" s="83">
        <v>5</v>
      </c>
      <c r="T91" s="37">
        <v>30</v>
      </c>
      <c r="U91" s="83">
        <v>4.5</v>
      </c>
      <c r="V91" s="83">
        <v>4</v>
      </c>
      <c r="W91" s="37"/>
      <c r="X91" s="83"/>
      <c r="Y91" s="83"/>
      <c r="Z91" s="37"/>
      <c r="AA91" s="83"/>
      <c r="AB91" s="83"/>
      <c r="AC91" s="37"/>
      <c r="AD91" s="83"/>
      <c r="AE91" s="83"/>
      <c r="AF91" s="37"/>
      <c r="AG91" s="83"/>
      <c r="AH91" s="83"/>
      <c r="AI91" s="90">
        <f>VLOOKUP(B91,[1]Body!$B$5:$AI$500,34,FALSE)</f>
        <v>156</v>
      </c>
      <c r="AJ91" s="37">
        <f>MAX(E91,H91,K91,N91,Q91,T91,W91,Z91,AC91,AF91)</f>
        <v>32</v>
      </c>
      <c r="AK91" s="91">
        <f>COUNTIF(E91:AH91,AJ91)</f>
        <v>3</v>
      </c>
      <c r="AL91" s="92">
        <f>SUM(G91,J91,M91,P91,S91,V91,Y91,AB91,AE91,AH91)</f>
        <v>23</v>
      </c>
      <c r="AM91" s="91">
        <f>IF(E91&gt;0,1,0)+IF(H91&gt;0,1,0)+IF(K91&gt;0,1,0)+IF(N91&gt;0,1,0)+IF(Q91&gt;0,1,0)+IF(T91&gt;0,1,0)+IF(W91&gt;0,1,0)+IF(Z91&gt;0,1,0)+IF(AC91&gt;0,1,0)+IF(AF91&gt;0,1,0)</f>
        <v>5</v>
      </c>
      <c r="AN91" s="93">
        <f>SUM(F91,I91,L91,O91,R91,U91,X91,AA91,AD91,AG91)</f>
        <v>24</v>
      </c>
      <c r="AO91" s="42" t="str">
        <f>VLOOKUP(B91,[1]Body!$B$5:$AJ$500,35,FALSE)</f>
        <v/>
      </c>
      <c r="AP91" s="43"/>
    </row>
    <row r="92" spans="1:42" ht="15.75" customHeight="1" x14ac:dyDescent="0.3">
      <c r="A92" s="38">
        <v>5</v>
      </c>
      <c r="B92" s="34" t="s">
        <v>109</v>
      </c>
      <c r="C92" s="35">
        <v>1189</v>
      </c>
      <c r="D92" s="36" t="s">
        <v>38</v>
      </c>
      <c r="E92" s="37">
        <v>27</v>
      </c>
      <c r="F92" s="83">
        <v>4</v>
      </c>
      <c r="G92" s="83">
        <v>4</v>
      </c>
      <c r="H92" s="37">
        <v>0</v>
      </c>
      <c r="I92" s="83">
        <v>0</v>
      </c>
      <c r="J92" s="83">
        <v>0</v>
      </c>
      <c r="K92" s="37">
        <v>30</v>
      </c>
      <c r="L92" s="83">
        <v>3.5</v>
      </c>
      <c r="M92" s="83">
        <v>3</v>
      </c>
      <c r="N92" s="37">
        <v>27</v>
      </c>
      <c r="O92" s="83">
        <v>4.5</v>
      </c>
      <c r="P92" s="83">
        <v>4</v>
      </c>
      <c r="Q92" s="37">
        <v>30</v>
      </c>
      <c r="R92" s="83">
        <v>5</v>
      </c>
      <c r="S92" s="83">
        <v>5</v>
      </c>
      <c r="T92" s="37">
        <v>29</v>
      </c>
      <c r="U92" s="83">
        <v>4.5</v>
      </c>
      <c r="V92" s="83">
        <v>4</v>
      </c>
      <c r="W92" s="37"/>
      <c r="X92" s="83"/>
      <c r="Y92" s="83"/>
      <c r="Z92" s="37"/>
      <c r="AA92" s="83"/>
      <c r="AB92" s="83"/>
      <c r="AC92" s="37"/>
      <c r="AD92" s="83"/>
      <c r="AE92" s="83"/>
      <c r="AF92" s="37"/>
      <c r="AG92" s="83"/>
      <c r="AH92" s="83"/>
      <c r="AI92" s="90">
        <f>VLOOKUP(B92,[1]Body!$B$5:$AI$500,34,FALSE)</f>
        <v>143</v>
      </c>
      <c r="AJ92" s="37">
        <f>MAX(E92,H92,K92,N92,Q92,T92,W92,Z92,AC92,AF92)</f>
        <v>30</v>
      </c>
      <c r="AK92" s="91">
        <f>COUNTIF(E92:AH92,AJ92)</f>
        <v>2</v>
      </c>
      <c r="AL92" s="92">
        <f>SUM(G92,J92,M92,P92,S92,V92,Y92,AB92,AE92,AH92)</f>
        <v>20</v>
      </c>
      <c r="AM92" s="91">
        <f>IF(E92&gt;0,1,0)+IF(H92&gt;0,1,0)+IF(K92&gt;0,1,0)+IF(N92&gt;0,1,0)+IF(Q92&gt;0,1,0)+IF(T92&gt;0,1,0)+IF(W92&gt;0,1,0)+IF(Z92&gt;0,1,0)+IF(AC92&gt;0,1,0)+IF(AF92&gt;0,1,0)</f>
        <v>5</v>
      </c>
      <c r="AN92" s="93">
        <f>SUM(F92,I92,L92,O92,R92,U92,X92,AA92,AD92,AG92)</f>
        <v>21.5</v>
      </c>
      <c r="AO92" s="42" t="str">
        <f>VLOOKUP(B92,[1]Body!$B$5:$AJ$500,35,FALSE)</f>
        <v/>
      </c>
      <c r="AP92" s="43"/>
    </row>
    <row r="93" spans="1:42" ht="15.75" customHeight="1" x14ac:dyDescent="0.3">
      <c r="A93" s="38">
        <v>6</v>
      </c>
      <c r="B93" s="34" t="s">
        <v>97</v>
      </c>
      <c r="C93" s="35">
        <v>1073</v>
      </c>
      <c r="D93" s="36" t="s">
        <v>51</v>
      </c>
      <c r="E93" s="37">
        <v>24</v>
      </c>
      <c r="F93" s="83">
        <v>3.5</v>
      </c>
      <c r="G93" s="83">
        <v>3</v>
      </c>
      <c r="H93" s="37">
        <v>30</v>
      </c>
      <c r="I93" s="83">
        <v>3</v>
      </c>
      <c r="J93" s="83">
        <v>3</v>
      </c>
      <c r="K93" s="37">
        <v>26</v>
      </c>
      <c r="L93" s="83">
        <v>3</v>
      </c>
      <c r="M93" s="83">
        <v>3</v>
      </c>
      <c r="N93" s="37">
        <v>29</v>
      </c>
      <c r="O93" s="83">
        <v>5</v>
      </c>
      <c r="P93" s="83">
        <v>5</v>
      </c>
      <c r="Q93" s="37">
        <v>0</v>
      </c>
      <c r="R93" s="83">
        <v>0</v>
      </c>
      <c r="S93" s="83">
        <v>0</v>
      </c>
      <c r="T93" s="37">
        <v>15</v>
      </c>
      <c r="U93" s="83">
        <v>2.5</v>
      </c>
      <c r="V93" s="83">
        <v>2</v>
      </c>
      <c r="W93" s="37"/>
      <c r="X93" s="83"/>
      <c r="Y93" s="83"/>
      <c r="Z93" s="37"/>
      <c r="AA93" s="83"/>
      <c r="AB93" s="83"/>
      <c r="AC93" s="37"/>
      <c r="AD93" s="83"/>
      <c r="AE93" s="83"/>
      <c r="AF93" s="37"/>
      <c r="AG93" s="83"/>
      <c r="AH93" s="83"/>
      <c r="AI93" s="90">
        <f>VLOOKUP(B93,[1]Body!$B$5:$AI$500,34,FALSE)</f>
        <v>124</v>
      </c>
      <c r="AJ93" s="37">
        <f>MAX(E93,H93,K93,N93,Q93,T93,W93,Z93,AC93,AF93)</f>
        <v>30</v>
      </c>
      <c r="AK93" s="91">
        <f>COUNTIF(E93:AH93,AJ93)</f>
        <v>1</v>
      </c>
      <c r="AL93" s="92">
        <f>SUM(G93,J93,M93,P93,S93,V93,Y93,AB93,AE93,AH93)</f>
        <v>16</v>
      </c>
      <c r="AM93" s="91">
        <f>IF(E93&gt;0,1,0)+IF(H93&gt;0,1,0)+IF(K93&gt;0,1,0)+IF(N93&gt;0,1,0)+IF(Q93&gt;0,1,0)+IF(T93&gt;0,1,0)+IF(W93&gt;0,1,0)+IF(Z93&gt;0,1,0)+IF(AC93&gt;0,1,0)+IF(AF93&gt;0,1,0)</f>
        <v>5</v>
      </c>
      <c r="AN93" s="93">
        <f>SUM(F93,I93,L93,O93,R93,U93,X93,AA93,AD93,AG93)</f>
        <v>17</v>
      </c>
      <c r="AO93" s="42" t="str">
        <f>VLOOKUP(B93,[1]Body!$B$5:$AJ$500,35,FALSE)</f>
        <v/>
      </c>
      <c r="AP93" s="43"/>
    </row>
    <row r="94" spans="1:42" ht="15.75" customHeight="1" x14ac:dyDescent="0.3">
      <c r="A94" s="38">
        <v>7</v>
      </c>
      <c r="B94" s="34" t="s">
        <v>98</v>
      </c>
      <c r="C94" s="35">
        <v>1024</v>
      </c>
      <c r="D94" s="36" t="s">
        <v>60</v>
      </c>
      <c r="E94" s="37">
        <v>23</v>
      </c>
      <c r="F94" s="83">
        <v>3</v>
      </c>
      <c r="G94" s="83">
        <v>3</v>
      </c>
      <c r="H94" s="37">
        <v>27</v>
      </c>
      <c r="I94" s="83">
        <v>3</v>
      </c>
      <c r="J94" s="83">
        <v>3</v>
      </c>
      <c r="K94" s="37">
        <v>0</v>
      </c>
      <c r="L94" s="83">
        <v>0</v>
      </c>
      <c r="M94" s="83">
        <v>0</v>
      </c>
      <c r="N94" s="37">
        <v>21</v>
      </c>
      <c r="O94" s="83">
        <v>3.5</v>
      </c>
      <c r="P94" s="83">
        <v>3</v>
      </c>
      <c r="Q94" s="37">
        <v>24</v>
      </c>
      <c r="R94" s="83">
        <v>4</v>
      </c>
      <c r="S94" s="83">
        <v>4</v>
      </c>
      <c r="T94" s="37">
        <v>26</v>
      </c>
      <c r="U94" s="83">
        <v>4</v>
      </c>
      <c r="V94" s="83">
        <v>3</v>
      </c>
      <c r="W94" s="37"/>
      <c r="X94" s="83"/>
      <c r="Y94" s="83"/>
      <c r="Z94" s="37"/>
      <c r="AA94" s="83"/>
      <c r="AB94" s="83"/>
      <c r="AC94" s="37"/>
      <c r="AD94" s="83"/>
      <c r="AE94" s="83"/>
      <c r="AF94" s="37"/>
      <c r="AG94" s="83"/>
      <c r="AH94" s="83"/>
      <c r="AI94" s="90">
        <f>VLOOKUP(B94,[1]Body!$B$5:$AI$500,34,FALSE)</f>
        <v>121</v>
      </c>
      <c r="AJ94" s="37">
        <f>MAX(E94,H94,K94,N94,Q94,T94,W94,Z94,AC94,AF94)</f>
        <v>27</v>
      </c>
      <c r="AK94" s="91">
        <f>COUNTIF(E94:AH94,AJ94)</f>
        <v>1</v>
      </c>
      <c r="AL94" s="92">
        <f>SUM(G94,J94,M94,P94,S94,V94,Y94,AB94,AE94,AH94)</f>
        <v>16</v>
      </c>
      <c r="AM94" s="91">
        <f>IF(E94&gt;0,1,0)+IF(H94&gt;0,1,0)+IF(K94&gt;0,1,0)+IF(N94&gt;0,1,0)+IF(Q94&gt;0,1,0)+IF(T94&gt;0,1,0)+IF(W94&gt;0,1,0)+IF(Z94&gt;0,1,0)+IF(AC94&gt;0,1,0)+IF(AF94&gt;0,1,0)</f>
        <v>5</v>
      </c>
      <c r="AN94" s="93">
        <f>SUM(F94,I94,L94,O94,R94,U94,X94,AA94,AD94,AG94)</f>
        <v>17.5</v>
      </c>
      <c r="AO94" s="42" t="str">
        <f>VLOOKUP(B94,[1]Body!$B$5:$AJ$500,35,FALSE)</f>
        <v/>
      </c>
      <c r="AP94" s="43"/>
    </row>
    <row r="95" spans="1:42" ht="15.75" customHeight="1" x14ac:dyDescent="0.3">
      <c r="A95" s="38">
        <v>8</v>
      </c>
      <c r="B95" s="34" t="s">
        <v>105</v>
      </c>
      <c r="C95" s="35">
        <v>1049</v>
      </c>
      <c r="D95" s="36" t="s">
        <v>38</v>
      </c>
      <c r="E95" s="37"/>
      <c r="F95" s="83"/>
      <c r="G95" s="83"/>
      <c r="H95" s="37">
        <v>35</v>
      </c>
      <c r="I95" s="83">
        <v>3.5</v>
      </c>
      <c r="J95" s="83">
        <v>3</v>
      </c>
      <c r="K95" s="37">
        <v>0</v>
      </c>
      <c r="L95" s="83">
        <v>0</v>
      </c>
      <c r="M95" s="83">
        <v>0</v>
      </c>
      <c r="N95" s="37">
        <v>30</v>
      </c>
      <c r="O95" s="83">
        <v>5</v>
      </c>
      <c r="P95" s="83">
        <v>4</v>
      </c>
      <c r="Q95" s="37">
        <v>27</v>
      </c>
      <c r="R95" s="83">
        <v>4.5</v>
      </c>
      <c r="S95" s="83">
        <v>4</v>
      </c>
      <c r="T95" s="37">
        <v>27</v>
      </c>
      <c r="U95" s="83">
        <v>4</v>
      </c>
      <c r="V95" s="83">
        <v>3</v>
      </c>
      <c r="W95" s="37"/>
      <c r="X95" s="83"/>
      <c r="Y95" s="83"/>
      <c r="Z95" s="37"/>
      <c r="AA95" s="83"/>
      <c r="AB95" s="83"/>
      <c r="AC95" s="37"/>
      <c r="AD95" s="83"/>
      <c r="AE95" s="83"/>
      <c r="AF95" s="37"/>
      <c r="AG95" s="83"/>
      <c r="AH95" s="83"/>
      <c r="AI95" s="90">
        <f>VLOOKUP(B95,[1]Body!$B$5:$AI$500,34,FALSE)</f>
        <v>119</v>
      </c>
      <c r="AJ95" s="37">
        <f>MAX(E95,H95,K95,N95,Q95,T95,W95,Z95,AC95,AF95)</f>
        <v>35</v>
      </c>
      <c r="AK95" s="91">
        <f>COUNTIF(E95:AH95,AJ95)</f>
        <v>1</v>
      </c>
      <c r="AL95" s="92">
        <f>SUM(G95,J95,M95,P95,S95,V95,Y95,AB95,AE95,AH95)</f>
        <v>14</v>
      </c>
      <c r="AM95" s="91">
        <f>IF(E95&gt;0,1,0)+IF(H95&gt;0,1,0)+IF(K95&gt;0,1,0)+IF(N95&gt;0,1,0)+IF(Q95&gt;0,1,0)+IF(T95&gt;0,1,0)+IF(W95&gt;0,1,0)+IF(Z95&gt;0,1,0)+IF(AC95&gt;0,1,0)+IF(AF95&gt;0,1,0)</f>
        <v>4</v>
      </c>
      <c r="AN95" s="93">
        <f>SUM(F95,I95,L95,O95,R95,U95,X95,AA95,AD95,AG95)</f>
        <v>17</v>
      </c>
      <c r="AO95" s="42" t="str">
        <f>VLOOKUP(B95,[1]Body!$B$5:$AJ$500,35,FALSE)</f>
        <v/>
      </c>
      <c r="AP95" s="43"/>
    </row>
    <row r="96" spans="1:42" ht="15.75" customHeight="1" x14ac:dyDescent="0.3">
      <c r="A96" s="38">
        <v>9</v>
      </c>
      <c r="B96" s="34" t="s">
        <v>102</v>
      </c>
      <c r="C96" s="35">
        <v>1397</v>
      </c>
      <c r="D96" s="36" t="s">
        <v>35</v>
      </c>
      <c r="E96" s="37">
        <v>40</v>
      </c>
      <c r="F96" s="83">
        <v>6</v>
      </c>
      <c r="G96" s="83">
        <v>6</v>
      </c>
      <c r="H96" s="37">
        <v>0</v>
      </c>
      <c r="I96" s="83">
        <v>0</v>
      </c>
      <c r="J96" s="83">
        <v>0</v>
      </c>
      <c r="K96" s="37">
        <v>35</v>
      </c>
      <c r="L96" s="83">
        <v>4</v>
      </c>
      <c r="M96" s="83">
        <v>4</v>
      </c>
      <c r="N96" s="37">
        <v>0</v>
      </c>
      <c r="O96" s="83">
        <v>0</v>
      </c>
      <c r="P96" s="83">
        <v>0</v>
      </c>
      <c r="Q96" s="37">
        <v>0</v>
      </c>
      <c r="R96" s="83">
        <v>0</v>
      </c>
      <c r="S96" s="83">
        <v>0</v>
      </c>
      <c r="T96" s="37">
        <v>40</v>
      </c>
      <c r="U96" s="83">
        <v>6</v>
      </c>
      <c r="V96" s="83">
        <v>6</v>
      </c>
      <c r="W96" s="37"/>
      <c r="X96" s="83"/>
      <c r="Y96" s="83"/>
      <c r="Z96" s="37"/>
      <c r="AA96" s="83"/>
      <c r="AB96" s="83"/>
      <c r="AC96" s="37"/>
      <c r="AD96" s="83"/>
      <c r="AE96" s="83"/>
      <c r="AF96" s="37"/>
      <c r="AG96" s="83"/>
      <c r="AH96" s="83"/>
      <c r="AI96" s="90">
        <f>VLOOKUP(B96,[1]Body!$B$5:$AI$500,34,FALSE)</f>
        <v>115</v>
      </c>
      <c r="AJ96" s="37">
        <f>MAX(E96,H96,K96,N96,Q96,T96,W96,Z96,AC96,AF96)</f>
        <v>40</v>
      </c>
      <c r="AK96" s="91">
        <f>COUNTIF(E96:AH96,AJ96)</f>
        <v>2</v>
      </c>
      <c r="AL96" s="92">
        <f>SUM(G96,J96,M96,P96,S96,V96,Y96,AB96,AE96,AH96)</f>
        <v>16</v>
      </c>
      <c r="AM96" s="91">
        <f>IF(E96&gt;0,1,0)+IF(H96&gt;0,1,0)+IF(K96&gt;0,1,0)+IF(N96&gt;0,1,0)+IF(Q96&gt;0,1,0)+IF(T96&gt;0,1,0)+IF(W96&gt;0,1,0)+IF(Z96&gt;0,1,0)+IF(AC96&gt;0,1,0)+IF(AF96&gt;0,1,0)</f>
        <v>3</v>
      </c>
      <c r="AN96" s="93">
        <f>SUM(F96,I96,L96,O96,R96,U96,X96,AA96,AD96,AG96)</f>
        <v>16</v>
      </c>
      <c r="AO96" s="42" t="str">
        <f>VLOOKUP(B96,[1]Body!$B$5:$AJ$500,35,FALSE)</f>
        <v/>
      </c>
      <c r="AP96" s="43"/>
    </row>
    <row r="97" spans="1:42" ht="15.75" customHeight="1" x14ac:dyDescent="0.3">
      <c r="A97" s="38">
        <v>10</v>
      </c>
      <c r="B97" s="34" t="s">
        <v>103</v>
      </c>
      <c r="C97" s="35">
        <v>1000</v>
      </c>
      <c r="D97" s="36" t="s">
        <v>207</v>
      </c>
      <c r="E97" s="37">
        <v>16.000001000000001</v>
      </c>
      <c r="F97" s="83">
        <v>2.5</v>
      </c>
      <c r="G97" s="83">
        <v>2</v>
      </c>
      <c r="H97" s="37">
        <v>24</v>
      </c>
      <c r="I97" s="83">
        <v>2.5</v>
      </c>
      <c r="J97" s="83">
        <v>2</v>
      </c>
      <c r="K97" s="37">
        <v>20</v>
      </c>
      <c r="L97" s="83">
        <v>1</v>
      </c>
      <c r="M97" s="83">
        <v>1</v>
      </c>
      <c r="N97" s="37">
        <v>19</v>
      </c>
      <c r="O97" s="83">
        <v>3</v>
      </c>
      <c r="P97" s="83">
        <v>3</v>
      </c>
      <c r="Q97" s="37">
        <v>16</v>
      </c>
      <c r="R97" s="83">
        <v>2.5</v>
      </c>
      <c r="S97" s="83"/>
      <c r="T97" s="37">
        <v>14</v>
      </c>
      <c r="U97" s="83">
        <v>2</v>
      </c>
      <c r="V97" s="83">
        <v>2</v>
      </c>
      <c r="W97" s="37"/>
      <c r="X97" s="83"/>
      <c r="Y97" s="83"/>
      <c r="Z97" s="37"/>
      <c r="AA97" s="83"/>
      <c r="AB97" s="83"/>
      <c r="AC97" s="37"/>
      <c r="AD97" s="83"/>
      <c r="AE97" s="83"/>
      <c r="AF97" s="37"/>
      <c r="AG97" s="83"/>
      <c r="AH97" s="83"/>
      <c r="AI97" s="90">
        <f>VLOOKUP(B97,[1]Body!$B$5:$AI$500,34,FALSE)</f>
        <v>109</v>
      </c>
      <c r="AJ97" s="37">
        <f>MAX(E97,H97,K97,N97,Q97,T97,W97,Z97,AC97,AF97)</f>
        <v>24</v>
      </c>
      <c r="AK97" s="91">
        <f>COUNTIF(E97:AH97,AJ97)</f>
        <v>1</v>
      </c>
      <c r="AL97" s="92">
        <f>SUM(G97,J97,M97,P97,S97,V97,Y97,AB97,AE97,AH97)</f>
        <v>10</v>
      </c>
      <c r="AM97" s="91">
        <f>IF(E97&gt;0,1,0)+IF(H97&gt;0,1,0)+IF(K97&gt;0,1,0)+IF(N97&gt;0,1,0)+IF(Q97&gt;0,1,0)+IF(T97&gt;0,1,0)+IF(W97&gt;0,1,0)+IF(Z97&gt;0,1,0)+IF(AC97&gt;0,1,0)+IF(AF97&gt;0,1,0)</f>
        <v>6</v>
      </c>
      <c r="AN97" s="93">
        <f>SUM(F97,I97,L97,O97,R97,U97,X97,AA97,AD97,AG97)</f>
        <v>13.5</v>
      </c>
      <c r="AO97" s="42" t="str">
        <f>VLOOKUP(B97,[1]Body!$B$5:$AJ$500,35,FALSE)</f>
        <v/>
      </c>
      <c r="AP97" s="43"/>
    </row>
    <row r="98" spans="1:42" ht="15.75" customHeight="1" x14ac:dyDescent="0.3">
      <c r="A98" s="38">
        <v>11</v>
      </c>
      <c r="B98" s="34" t="s">
        <v>110</v>
      </c>
      <c r="C98" s="35">
        <v>1063</v>
      </c>
      <c r="D98" s="36" t="s">
        <v>51</v>
      </c>
      <c r="E98" s="37">
        <v>26</v>
      </c>
      <c r="F98" s="83">
        <v>4</v>
      </c>
      <c r="G98" s="83">
        <v>4</v>
      </c>
      <c r="H98" s="37">
        <v>0</v>
      </c>
      <c r="I98" s="83">
        <v>0</v>
      </c>
      <c r="J98" s="83">
        <v>0</v>
      </c>
      <c r="K98" s="37">
        <v>29</v>
      </c>
      <c r="L98" s="83">
        <v>3</v>
      </c>
      <c r="M98" s="83">
        <v>3</v>
      </c>
      <c r="N98" s="37">
        <v>26</v>
      </c>
      <c r="O98" s="83">
        <v>4.5</v>
      </c>
      <c r="P98" s="83">
        <v>4</v>
      </c>
      <c r="Q98" s="37">
        <v>0</v>
      </c>
      <c r="R98" s="83">
        <v>0</v>
      </c>
      <c r="S98" s="83">
        <v>0</v>
      </c>
      <c r="T98" s="37">
        <v>25</v>
      </c>
      <c r="U98" s="83">
        <v>4</v>
      </c>
      <c r="V98" s="83">
        <v>4</v>
      </c>
      <c r="W98" s="37"/>
      <c r="X98" s="83"/>
      <c r="Y98" s="83"/>
      <c r="Z98" s="37"/>
      <c r="AA98" s="83"/>
      <c r="AB98" s="83"/>
      <c r="AC98" s="37"/>
      <c r="AD98" s="83"/>
      <c r="AE98" s="83"/>
      <c r="AF98" s="37"/>
      <c r="AG98" s="83"/>
      <c r="AH98" s="83"/>
      <c r="AI98" s="90">
        <f>VLOOKUP(B98,[1]Body!$B$5:$AI$500,34,FALSE)</f>
        <v>106</v>
      </c>
      <c r="AJ98" s="37">
        <f>MAX(E98,H98,K98,N98,Q98,T98,W98,Z98,AC98,AF98)</f>
        <v>29</v>
      </c>
      <c r="AK98" s="91">
        <f>COUNTIF(E98:AH98,AJ98)</f>
        <v>1</v>
      </c>
      <c r="AL98" s="92">
        <f>SUM(G98,J98,M98,P98,S98,V98,Y98,AB98,AE98,AH98)</f>
        <v>15</v>
      </c>
      <c r="AM98" s="91">
        <f>IF(E98&gt;0,1,0)+IF(H98&gt;0,1,0)+IF(K98&gt;0,1,0)+IF(N98&gt;0,1,0)+IF(Q98&gt;0,1,0)+IF(T98&gt;0,1,0)+IF(W98&gt;0,1,0)+IF(Z98&gt;0,1,0)+IF(AC98&gt;0,1,0)+IF(AF98&gt;0,1,0)</f>
        <v>4</v>
      </c>
      <c r="AN98" s="93">
        <f>SUM(F98,I98,L98,O98,R98,U98,X98,AA98,AD98,AG98)</f>
        <v>15.5</v>
      </c>
      <c r="AO98" s="42" t="str">
        <f>VLOOKUP(B98,[1]Body!$B$5:$AJ$500,35,FALSE)</f>
        <v/>
      </c>
      <c r="AP98" s="43"/>
    </row>
    <row r="99" spans="1:42" ht="15.75" customHeight="1" x14ac:dyDescent="0.3">
      <c r="A99" s="38">
        <v>12</v>
      </c>
      <c r="B99" s="34" t="s">
        <v>104</v>
      </c>
      <c r="C99" s="35">
        <v>1000</v>
      </c>
      <c r="D99" s="36" t="s">
        <v>35</v>
      </c>
      <c r="E99" s="37">
        <v>15</v>
      </c>
      <c r="F99" s="83">
        <v>2.5</v>
      </c>
      <c r="G99" s="83">
        <v>2</v>
      </c>
      <c r="H99" s="37">
        <v>23</v>
      </c>
      <c r="I99" s="83">
        <v>2.5</v>
      </c>
      <c r="J99" s="83">
        <v>2</v>
      </c>
      <c r="K99" s="37">
        <v>0</v>
      </c>
      <c r="L99" s="83">
        <v>0</v>
      </c>
      <c r="M99" s="83">
        <v>0</v>
      </c>
      <c r="N99" s="37">
        <v>24</v>
      </c>
      <c r="O99" s="83">
        <v>4</v>
      </c>
      <c r="P99" s="83">
        <v>4</v>
      </c>
      <c r="Q99" s="37">
        <v>22</v>
      </c>
      <c r="R99" s="83">
        <v>4</v>
      </c>
      <c r="S99" s="83">
        <v>4</v>
      </c>
      <c r="T99" s="37">
        <v>18</v>
      </c>
      <c r="U99" s="83">
        <v>3</v>
      </c>
      <c r="V99" s="83">
        <v>3</v>
      </c>
      <c r="W99" s="37"/>
      <c r="X99" s="83"/>
      <c r="Y99" s="83"/>
      <c r="Z99" s="37"/>
      <c r="AA99" s="83"/>
      <c r="AB99" s="83"/>
      <c r="AC99" s="37"/>
      <c r="AD99" s="83"/>
      <c r="AE99" s="83"/>
      <c r="AF99" s="37"/>
      <c r="AG99" s="83"/>
      <c r="AH99" s="83"/>
      <c r="AI99" s="90">
        <f>VLOOKUP(B99,[1]Body!$B$5:$AI$500,34,FALSE)</f>
        <v>102</v>
      </c>
      <c r="AJ99" s="37">
        <f>MAX(E99,H99,K99,N99,Q99,T99,W99,Z99,AC99,AF99)</f>
        <v>24</v>
      </c>
      <c r="AK99" s="91">
        <f>COUNTIF(E99:AH99,AJ99)</f>
        <v>1</v>
      </c>
      <c r="AL99" s="92">
        <f>SUM(G99,J99,M99,P99,S99,V99,Y99,AB99,AE99,AH99)</f>
        <v>15</v>
      </c>
      <c r="AM99" s="91">
        <f>IF(E99&gt;0,1,0)+IF(H99&gt;0,1,0)+IF(K99&gt;0,1,0)+IF(N99&gt;0,1,0)+IF(Q99&gt;0,1,0)+IF(T99&gt;0,1,0)+IF(W99&gt;0,1,0)+IF(Z99&gt;0,1,0)+IF(AC99&gt;0,1,0)+IF(AF99&gt;0,1,0)</f>
        <v>5</v>
      </c>
      <c r="AN99" s="93">
        <f>SUM(F99,I99,L99,O99,R99,U99,X99,AA99,AD99,AG99)</f>
        <v>16</v>
      </c>
      <c r="AO99" s="42" t="str">
        <f>VLOOKUP(B99,[1]Body!$B$5:$AJ$500,35,FALSE)</f>
        <v/>
      </c>
      <c r="AP99" s="43"/>
    </row>
    <row r="100" spans="1:42" ht="15.75" customHeight="1" x14ac:dyDescent="0.3">
      <c r="A100" s="38">
        <v>13</v>
      </c>
      <c r="B100" s="34" t="s">
        <v>99</v>
      </c>
      <c r="C100" s="35">
        <v>1000</v>
      </c>
      <c r="D100" s="36" t="s">
        <v>38</v>
      </c>
      <c r="E100" s="37">
        <v>21</v>
      </c>
      <c r="F100" s="83">
        <v>3</v>
      </c>
      <c r="G100" s="83">
        <v>3</v>
      </c>
      <c r="H100" s="37">
        <v>28</v>
      </c>
      <c r="I100" s="83">
        <v>3</v>
      </c>
      <c r="J100" s="83">
        <v>3</v>
      </c>
      <c r="K100" s="37">
        <v>21</v>
      </c>
      <c r="L100" s="83">
        <v>2</v>
      </c>
      <c r="M100" s="83">
        <v>2</v>
      </c>
      <c r="N100" s="37">
        <v>18</v>
      </c>
      <c r="O100" s="83">
        <v>3</v>
      </c>
      <c r="P100" s="83">
        <v>3</v>
      </c>
      <c r="Q100" s="37">
        <v>0</v>
      </c>
      <c r="R100" s="83">
        <v>0</v>
      </c>
      <c r="S100" s="83">
        <v>0</v>
      </c>
      <c r="T100" s="37">
        <v>0</v>
      </c>
      <c r="U100" s="83">
        <v>0</v>
      </c>
      <c r="V100" s="83">
        <v>0</v>
      </c>
      <c r="W100" s="37"/>
      <c r="X100" s="83"/>
      <c r="Y100" s="83"/>
      <c r="Z100" s="37"/>
      <c r="AA100" s="83"/>
      <c r="AB100" s="83"/>
      <c r="AC100" s="37"/>
      <c r="AD100" s="83"/>
      <c r="AE100" s="83"/>
      <c r="AF100" s="37"/>
      <c r="AG100" s="83"/>
      <c r="AH100" s="83"/>
      <c r="AI100" s="90">
        <f>VLOOKUP(B100,[1]Body!$B$5:$AI$500,34,FALSE)</f>
        <v>88</v>
      </c>
      <c r="AJ100" s="37">
        <f>MAX(E100,H100,K100,N100,Q100,T100,W100,Z100,AC100,AF100)</f>
        <v>28</v>
      </c>
      <c r="AK100" s="91">
        <f>COUNTIF(E100:AH100,AJ100)</f>
        <v>1</v>
      </c>
      <c r="AL100" s="92">
        <f>SUM(G100,J100,M100,P100,S100,V100,Y100,AB100,AE100,AH100)</f>
        <v>11</v>
      </c>
      <c r="AM100" s="91">
        <f>IF(E100&gt;0,1,0)+IF(H100&gt;0,1,0)+IF(K100&gt;0,1,0)+IF(N100&gt;0,1,0)+IF(Q100&gt;0,1,0)+IF(T100&gt;0,1,0)+IF(W100&gt;0,1,0)+IF(Z100&gt;0,1,0)+IF(AC100&gt;0,1,0)+IF(AF100&gt;0,1,0)</f>
        <v>4</v>
      </c>
      <c r="AN100" s="93">
        <f>SUM(F100,I100,L100,O100,R100,U100,X100,AA100,AD100,AG100)</f>
        <v>11</v>
      </c>
      <c r="AO100" s="42" t="str">
        <f>VLOOKUP(B100,[1]Body!$B$5:$AJ$500,35,FALSE)</f>
        <v/>
      </c>
      <c r="AP100" s="43"/>
    </row>
    <row r="101" spans="1:42" ht="15.75" customHeight="1" x14ac:dyDescent="0.3">
      <c r="A101" s="38">
        <v>14</v>
      </c>
      <c r="B101" s="34" t="s">
        <v>100</v>
      </c>
      <c r="C101" s="35">
        <v>1062</v>
      </c>
      <c r="D101" s="36" t="s">
        <v>51</v>
      </c>
      <c r="E101" s="37">
        <v>12</v>
      </c>
      <c r="F101" s="83">
        <v>2</v>
      </c>
      <c r="G101" s="83">
        <v>2</v>
      </c>
      <c r="H101" s="37">
        <v>32</v>
      </c>
      <c r="I101" s="83">
        <v>3.5</v>
      </c>
      <c r="J101" s="83">
        <v>3</v>
      </c>
      <c r="K101" s="37">
        <v>22</v>
      </c>
      <c r="L101" s="83">
        <v>2</v>
      </c>
      <c r="M101" s="83">
        <v>2</v>
      </c>
      <c r="N101" s="37">
        <v>0</v>
      </c>
      <c r="O101" s="83">
        <v>0</v>
      </c>
      <c r="P101" s="83">
        <v>0</v>
      </c>
      <c r="Q101" s="37">
        <v>0</v>
      </c>
      <c r="R101" s="83">
        <v>0</v>
      </c>
      <c r="S101" s="83">
        <v>0</v>
      </c>
      <c r="T101" s="37">
        <v>20</v>
      </c>
      <c r="U101" s="83">
        <v>3</v>
      </c>
      <c r="V101" s="83">
        <v>3</v>
      </c>
      <c r="W101" s="37"/>
      <c r="X101" s="83"/>
      <c r="Y101" s="83"/>
      <c r="Z101" s="37"/>
      <c r="AA101" s="83"/>
      <c r="AB101" s="83"/>
      <c r="AC101" s="37"/>
      <c r="AD101" s="83"/>
      <c r="AE101" s="83"/>
      <c r="AF101" s="37"/>
      <c r="AG101" s="83"/>
      <c r="AH101" s="83"/>
      <c r="AI101" s="90">
        <f>VLOOKUP(B101,[1]Body!$B$5:$AI$500,34,FALSE)</f>
        <v>86</v>
      </c>
      <c r="AJ101" s="37">
        <f>MAX(E101,H101,K101,N101,Q101,T101,W101,Z101,AC101,AF101)</f>
        <v>32</v>
      </c>
      <c r="AK101" s="91">
        <f>COUNTIF(E101:AH101,AJ101)</f>
        <v>1</v>
      </c>
      <c r="AL101" s="92">
        <f>SUM(G101,J101,M101,P101,S101,V101,Y101,AB101,AE101,AH101)</f>
        <v>10</v>
      </c>
      <c r="AM101" s="91">
        <f>IF(E101&gt;0,1,0)+IF(H101&gt;0,1,0)+IF(K101&gt;0,1,0)+IF(N101&gt;0,1,0)+IF(Q101&gt;0,1,0)+IF(T101&gt;0,1,0)+IF(W101&gt;0,1,0)+IF(Z101&gt;0,1,0)+IF(AC101&gt;0,1,0)+IF(AF101&gt;0,1,0)</f>
        <v>4</v>
      </c>
      <c r="AN101" s="93">
        <f>SUM(F101,I101,L101,O101,R101,U101,X101,AA101,AD101,AG101)</f>
        <v>10.5</v>
      </c>
      <c r="AO101" s="42" t="str">
        <f>VLOOKUP(B101,[1]Body!$B$5:$AJ$500,35,FALSE)</f>
        <v/>
      </c>
      <c r="AP101" s="43"/>
    </row>
    <row r="102" spans="1:42" ht="15.75" customHeight="1" x14ac:dyDescent="0.3">
      <c r="A102" s="38">
        <v>15</v>
      </c>
      <c r="B102" s="34" t="s">
        <v>111</v>
      </c>
      <c r="C102" s="35">
        <v>1000</v>
      </c>
      <c r="D102" s="36" t="s">
        <v>32</v>
      </c>
      <c r="E102" s="37">
        <v>25</v>
      </c>
      <c r="F102" s="83">
        <v>4</v>
      </c>
      <c r="G102" s="83">
        <v>3</v>
      </c>
      <c r="H102" s="37">
        <v>0</v>
      </c>
      <c r="I102" s="83">
        <v>0</v>
      </c>
      <c r="J102" s="83">
        <v>0</v>
      </c>
      <c r="K102" s="37">
        <v>0</v>
      </c>
      <c r="L102" s="83">
        <v>0</v>
      </c>
      <c r="M102" s="83">
        <v>0</v>
      </c>
      <c r="N102" s="37">
        <v>23</v>
      </c>
      <c r="O102" s="83">
        <v>4</v>
      </c>
      <c r="P102" s="83">
        <v>4</v>
      </c>
      <c r="Q102" s="37">
        <v>21</v>
      </c>
      <c r="R102" s="83">
        <v>4</v>
      </c>
      <c r="S102" s="83">
        <v>3</v>
      </c>
      <c r="T102" s="37">
        <v>0</v>
      </c>
      <c r="U102" s="83">
        <v>0</v>
      </c>
      <c r="V102" s="83">
        <v>0</v>
      </c>
      <c r="W102" s="37"/>
      <c r="X102" s="83"/>
      <c r="Y102" s="83"/>
      <c r="Z102" s="37"/>
      <c r="AA102" s="83"/>
      <c r="AB102" s="83"/>
      <c r="AC102" s="37"/>
      <c r="AD102" s="83"/>
      <c r="AE102" s="83"/>
      <c r="AF102" s="37"/>
      <c r="AG102" s="83"/>
      <c r="AH102" s="83"/>
      <c r="AI102" s="90">
        <f>VLOOKUP(B102,[1]Body!$B$5:$AI$500,34,FALSE)</f>
        <v>69</v>
      </c>
      <c r="AJ102" s="37">
        <f>MAX(E102,H102,K102,N102,Q102,T102,W102,Z102,AC102,AF102)</f>
        <v>25</v>
      </c>
      <c r="AK102" s="91">
        <f>COUNTIF(E102:AH102,AJ102)</f>
        <v>1</v>
      </c>
      <c r="AL102" s="92">
        <f>SUM(G102,J102,M102,P102,S102,V102,Y102,AB102,AE102,AH102)</f>
        <v>10</v>
      </c>
      <c r="AM102" s="91">
        <f>IF(E102&gt;0,1,0)+IF(H102&gt;0,1,0)+IF(K102&gt;0,1,0)+IF(N102&gt;0,1,0)+IF(Q102&gt;0,1,0)+IF(T102&gt;0,1,0)+IF(W102&gt;0,1,0)+IF(Z102&gt;0,1,0)+IF(AC102&gt;0,1,0)+IF(AF102&gt;0,1,0)</f>
        <v>3</v>
      </c>
      <c r="AN102" s="93">
        <f>SUM(F102,I102,L102,O102,R102,U102,X102,AA102,AD102,AG102)</f>
        <v>12</v>
      </c>
      <c r="AO102" s="42" t="str">
        <f>VLOOKUP(B102,[1]Body!$B$5:$AJ$500,35,FALSE)</f>
        <v/>
      </c>
      <c r="AP102" s="43"/>
    </row>
    <row r="103" spans="1:42" ht="15.75" customHeight="1" x14ac:dyDescent="0.3">
      <c r="A103" s="38">
        <v>16</v>
      </c>
      <c r="B103" s="34" t="s">
        <v>69</v>
      </c>
      <c r="C103" s="35">
        <v>1033</v>
      </c>
      <c r="D103" s="36" t="s">
        <v>38</v>
      </c>
      <c r="E103" s="37"/>
      <c r="F103" s="83"/>
      <c r="G103" s="83"/>
      <c r="H103" s="37"/>
      <c r="I103" s="83"/>
      <c r="J103" s="83"/>
      <c r="K103" s="37">
        <v>24</v>
      </c>
      <c r="L103" s="83">
        <v>2.5</v>
      </c>
      <c r="M103" s="83">
        <v>2</v>
      </c>
      <c r="N103" s="37">
        <v>20</v>
      </c>
      <c r="O103" s="83">
        <v>3</v>
      </c>
      <c r="P103" s="83">
        <v>3</v>
      </c>
      <c r="Q103" s="37">
        <v>23</v>
      </c>
      <c r="R103" s="83">
        <v>4</v>
      </c>
      <c r="S103" s="83">
        <v>4</v>
      </c>
      <c r="T103" s="37">
        <v>0</v>
      </c>
      <c r="U103" s="83">
        <v>0</v>
      </c>
      <c r="V103" s="83">
        <v>0</v>
      </c>
      <c r="W103" s="37"/>
      <c r="X103" s="83"/>
      <c r="Y103" s="83"/>
      <c r="Z103" s="37"/>
      <c r="AA103" s="83"/>
      <c r="AB103" s="83"/>
      <c r="AC103" s="37"/>
      <c r="AD103" s="83"/>
      <c r="AE103" s="83"/>
      <c r="AF103" s="37"/>
      <c r="AG103" s="83"/>
      <c r="AH103" s="83"/>
      <c r="AI103" s="90">
        <f>VLOOKUP(B103,[1]Body!$B$5:$AI$500,34,FALSE)</f>
        <v>67</v>
      </c>
      <c r="AJ103" s="37">
        <f>MAX(E103,H103,K103,N103,Q103,T103,W103,Z103,AC103,AF103)</f>
        <v>24</v>
      </c>
      <c r="AK103" s="91">
        <f>COUNTIF(E103:AH103,AJ103)</f>
        <v>1</v>
      </c>
      <c r="AL103" s="92">
        <f>SUM(G103,J103,M103,P103,S103,V103,Y103,AB103,AE103,AH103)</f>
        <v>9</v>
      </c>
      <c r="AM103" s="91">
        <f>IF(E103&gt;0,1,0)+IF(H103&gt;0,1,0)+IF(K103&gt;0,1,0)+IF(N103&gt;0,1,0)+IF(Q103&gt;0,1,0)+IF(T103&gt;0,1,0)+IF(W103&gt;0,1,0)+IF(Z103&gt;0,1,0)+IF(AC103&gt;0,1,0)+IF(AF103&gt;0,1,0)</f>
        <v>3</v>
      </c>
      <c r="AN103" s="93">
        <f>SUM(F103,I103,L103,O103,R103,U103,X103,AA103,AD103,AG103)</f>
        <v>9.5</v>
      </c>
      <c r="AO103" s="42" t="str">
        <f>VLOOKUP(B103,[1]Body!$B$5:$AJ$500,35,FALSE)</f>
        <v/>
      </c>
      <c r="AP103" s="43"/>
    </row>
    <row r="104" spans="1:42" ht="15.75" customHeight="1" x14ac:dyDescent="0.3">
      <c r="A104" s="38">
        <v>17</v>
      </c>
      <c r="B104" s="34" t="s">
        <v>101</v>
      </c>
      <c r="C104" s="35">
        <v>1000</v>
      </c>
      <c r="D104" s="36" t="s">
        <v>80</v>
      </c>
      <c r="E104" s="37">
        <v>18</v>
      </c>
      <c r="F104" s="83">
        <v>3</v>
      </c>
      <c r="G104" s="83">
        <v>3</v>
      </c>
      <c r="H104" s="37">
        <v>25</v>
      </c>
      <c r="I104" s="83">
        <v>2.5</v>
      </c>
      <c r="J104" s="83">
        <v>2</v>
      </c>
      <c r="K104" s="37">
        <v>0</v>
      </c>
      <c r="L104" s="83">
        <v>0</v>
      </c>
      <c r="M104" s="83">
        <v>0</v>
      </c>
      <c r="N104" s="37">
        <v>0</v>
      </c>
      <c r="O104" s="83">
        <v>0</v>
      </c>
      <c r="P104" s="83">
        <v>0</v>
      </c>
      <c r="Q104" s="37">
        <v>17</v>
      </c>
      <c r="R104" s="83">
        <v>3</v>
      </c>
      <c r="S104" s="83">
        <v>2</v>
      </c>
      <c r="T104" s="37">
        <v>0</v>
      </c>
      <c r="U104" s="83">
        <v>0</v>
      </c>
      <c r="V104" s="83">
        <v>0</v>
      </c>
      <c r="W104" s="37"/>
      <c r="X104" s="83"/>
      <c r="Y104" s="83"/>
      <c r="Z104" s="37"/>
      <c r="AA104" s="83"/>
      <c r="AB104" s="83"/>
      <c r="AC104" s="37"/>
      <c r="AD104" s="83"/>
      <c r="AE104" s="83"/>
      <c r="AF104" s="37"/>
      <c r="AG104" s="83"/>
      <c r="AH104" s="83"/>
      <c r="AI104" s="90">
        <f>VLOOKUP(B104,[1]Body!$B$5:$AI$500,34,FALSE)</f>
        <v>60</v>
      </c>
      <c r="AJ104" s="37">
        <f>MAX(E104,H104,K104,N104,Q104,T104,W104,Z104,AC104,AF104)</f>
        <v>25</v>
      </c>
      <c r="AK104" s="91">
        <f>COUNTIF(E104:AH104,AJ104)</f>
        <v>1</v>
      </c>
      <c r="AL104" s="92">
        <f>SUM(G104,J104,M104,P104,S104,V104,Y104,AB104,AE104,AH104)</f>
        <v>7</v>
      </c>
      <c r="AM104" s="91">
        <f>IF(E104&gt;0,1,0)+IF(H104&gt;0,1,0)+IF(K104&gt;0,1,0)+IF(N104&gt;0,1,0)+IF(Q104&gt;0,1,0)+IF(T104&gt;0,1,0)+IF(W104&gt;0,1,0)+IF(Z104&gt;0,1,0)+IF(AC104&gt;0,1,0)+IF(AF104&gt;0,1,0)</f>
        <v>3</v>
      </c>
      <c r="AN104" s="93">
        <f>SUM(F104,I104,L104,O104,R104,U104,X104,AA104,AD104,AG104)</f>
        <v>8.5</v>
      </c>
      <c r="AO104" s="42" t="str">
        <f>VLOOKUP(B104,[1]Body!$B$5:$AJ$500,35,FALSE)</f>
        <v/>
      </c>
      <c r="AP104" s="43"/>
    </row>
    <row r="105" spans="1:42" ht="15.75" customHeight="1" x14ac:dyDescent="0.3">
      <c r="A105" s="38">
        <v>18</v>
      </c>
      <c r="B105" s="34" t="s">
        <v>96</v>
      </c>
      <c r="C105" s="35">
        <v>1000</v>
      </c>
      <c r="D105" s="36" t="s">
        <v>80</v>
      </c>
      <c r="E105" s="37">
        <v>29</v>
      </c>
      <c r="F105" s="83">
        <v>5</v>
      </c>
      <c r="G105" s="83">
        <v>5</v>
      </c>
      <c r="H105" s="37">
        <v>26</v>
      </c>
      <c r="I105" s="83">
        <v>3</v>
      </c>
      <c r="J105" s="83">
        <v>3</v>
      </c>
      <c r="K105" s="37">
        <v>0</v>
      </c>
      <c r="L105" s="83">
        <v>0</v>
      </c>
      <c r="M105" s="83">
        <v>0</v>
      </c>
      <c r="N105" s="37">
        <v>0</v>
      </c>
      <c r="O105" s="83">
        <v>0</v>
      </c>
      <c r="P105" s="83">
        <v>0</v>
      </c>
      <c r="Q105" s="37">
        <v>0</v>
      </c>
      <c r="R105" s="83">
        <v>0</v>
      </c>
      <c r="S105" s="83">
        <v>0</v>
      </c>
      <c r="T105" s="37">
        <v>0</v>
      </c>
      <c r="U105" s="83">
        <v>0</v>
      </c>
      <c r="V105" s="83">
        <v>0</v>
      </c>
      <c r="W105" s="37"/>
      <c r="X105" s="83"/>
      <c r="Y105" s="83"/>
      <c r="Z105" s="37"/>
      <c r="AA105" s="83"/>
      <c r="AB105" s="83"/>
      <c r="AC105" s="37"/>
      <c r="AD105" s="83"/>
      <c r="AE105" s="83"/>
      <c r="AF105" s="37"/>
      <c r="AG105" s="83"/>
      <c r="AH105" s="83"/>
      <c r="AI105" s="90">
        <f>VLOOKUP(B105,[1]Body!$B$5:$AI$500,34,FALSE)</f>
        <v>55</v>
      </c>
      <c r="AJ105" s="37">
        <f>MAX(E105,H105,K105,N105,Q105,T105,W105,Z105,AC105,AF105)</f>
        <v>29</v>
      </c>
      <c r="AK105" s="91">
        <f>COUNTIF(E105:AH105,AJ105)</f>
        <v>1</v>
      </c>
      <c r="AL105" s="92">
        <f>SUM(G105,J105,M105,P105,S105,V105,Y105,AB105,AE105,AH105)</f>
        <v>8</v>
      </c>
      <c r="AM105" s="91">
        <f>IF(E105&gt;0,1,0)+IF(H105&gt;0,1,0)+IF(K105&gt;0,1,0)+IF(N105&gt;0,1,0)+IF(Q105&gt;0,1,0)+IF(T105&gt;0,1,0)+IF(W105&gt;0,1,0)+IF(Z105&gt;0,1,0)+IF(AC105&gt;0,1,0)+IF(AF105&gt;0,1,0)</f>
        <v>2</v>
      </c>
      <c r="AN105" s="93">
        <f>SUM(F105,I105,L105,O105,R105,U105,X105,AA105,AD105,AG105)</f>
        <v>8</v>
      </c>
      <c r="AO105" s="42" t="str">
        <f>VLOOKUP(B105,[1]Body!$B$5:$AJ$500,35,FALSE)</f>
        <v/>
      </c>
      <c r="AP105" s="43"/>
    </row>
    <row r="106" spans="1:42" ht="15.75" customHeight="1" x14ac:dyDescent="0.3">
      <c r="A106" s="38">
        <v>19</v>
      </c>
      <c r="B106" s="34" t="s">
        <v>214</v>
      </c>
      <c r="C106" s="35">
        <v>1080</v>
      </c>
      <c r="D106" s="36" t="s">
        <v>38</v>
      </c>
      <c r="E106" s="37"/>
      <c r="F106" s="83"/>
      <c r="G106" s="83"/>
      <c r="H106" s="37"/>
      <c r="I106" s="83"/>
      <c r="J106" s="83"/>
      <c r="K106" s="37">
        <v>28</v>
      </c>
      <c r="L106" s="83">
        <v>3</v>
      </c>
      <c r="M106" s="83">
        <v>3</v>
      </c>
      <c r="N106" s="37">
        <v>25</v>
      </c>
      <c r="O106" s="83">
        <v>4.5</v>
      </c>
      <c r="P106" s="83">
        <v>4</v>
      </c>
      <c r="Q106" s="37">
        <v>0</v>
      </c>
      <c r="R106" s="83">
        <v>0</v>
      </c>
      <c r="S106" s="83">
        <v>0</v>
      </c>
      <c r="T106" s="37">
        <v>0</v>
      </c>
      <c r="U106" s="83">
        <v>0</v>
      </c>
      <c r="V106" s="83">
        <v>0</v>
      </c>
      <c r="W106" s="37"/>
      <c r="X106" s="83"/>
      <c r="Y106" s="83"/>
      <c r="Z106" s="37"/>
      <c r="AA106" s="83"/>
      <c r="AB106" s="83"/>
      <c r="AC106" s="37"/>
      <c r="AD106" s="83"/>
      <c r="AE106" s="83"/>
      <c r="AF106" s="37"/>
      <c r="AG106" s="83"/>
      <c r="AH106" s="83"/>
      <c r="AI106" s="90">
        <f>VLOOKUP(B106,[1]Body!$B$5:$AI$500,34,FALSE)</f>
        <v>53</v>
      </c>
      <c r="AJ106" s="37">
        <f>MAX(E106,H106,K106,N106,Q106,T106,W106,Z106,AC106,AF106)</f>
        <v>28</v>
      </c>
      <c r="AK106" s="91">
        <f>COUNTIF(E106:AH106,AJ106)</f>
        <v>1</v>
      </c>
      <c r="AL106" s="92">
        <f>SUM(G106,J106,M106,P106,S106,V106,Y106,AB106,AE106,AH106)</f>
        <v>7</v>
      </c>
      <c r="AM106" s="91">
        <f>IF(E106&gt;0,1,0)+IF(H106&gt;0,1,0)+IF(K106&gt;0,1,0)+IF(N106&gt;0,1,0)+IF(Q106&gt;0,1,0)+IF(T106&gt;0,1,0)+IF(W106&gt;0,1,0)+IF(Z106&gt;0,1,0)+IF(AC106&gt;0,1,0)+IF(AF106&gt;0,1,0)</f>
        <v>2</v>
      </c>
      <c r="AN106" s="93">
        <f>SUM(F106,I106,L106,O106,R106,U106,X106,AA106,AD106,AG106)</f>
        <v>7.5</v>
      </c>
      <c r="AO106" s="42" t="str">
        <f>VLOOKUP(B106,[1]Body!$B$5:$AJ$500,35,FALSE)</f>
        <v/>
      </c>
      <c r="AP106" s="43"/>
    </row>
    <row r="107" spans="1:42" ht="15.75" customHeight="1" x14ac:dyDescent="0.3">
      <c r="A107" s="38">
        <v>20</v>
      </c>
      <c r="B107" s="34" t="s">
        <v>215</v>
      </c>
      <c r="C107" s="35">
        <v>1000</v>
      </c>
      <c r="D107" s="36" t="s">
        <v>195</v>
      </c>
      <c r="E107" s="37"/>
      <c r="F107" s="83"/>
      <c r="G107" s="83"/>
      <c r="H107" s="37"/>
      <c r="I107" s="83"/>
      <c r="J107" s="83"/>
      <c r="K107" s="37">
        <v>23</v>
      </c>
      <c r="L107" s="83">
        <v>2</v>
      </c>
      <c r="M107" s="83">
        <v>2</v>
      </c>
      <c r="N107" s="37">
        <v>0</v>
      </c>
      <c r="O107" s="83">
        <v>0</v>
      </c>
      <c r="P107" s="83">
        <v>0</v>
      </c>
      <c r="Q107" s="37">
        <v>26</v>
      </c>
      <c r="R107" s="83">
        <v>4.5</v>
      </c>
      <c r="S107" s="83">
        <v>4</v>
      </c>
      <c r="T107" s="37">
        <v>0</v>
      </c>
      <c r="U107" s="83">
        <v>0</v>
      </c>
      <c r="V107" s="83">
        <v>0</v>
      </c>
      <c r="W107" s="37"/>
      <c r="X107" s="83"/>
      <c r="Y107" s="83"/>
      <c r="Z107" s="37"/>
      <c r="AA107" s="83"/>
      <c r="AB107" s="83"/>
      <c r="AC107" s="37"/>
      <c r="AD107" s="83"/>
      <c r="AE107" s="83"/>
      <c r="AF107" s="37"/>
      <c r="AG107" s="83"/>
      <c r="AH107" s="83"/>
      <c r="AI107" s="90">
        <f>VLOOKUP(B107,[1]Body!$B$5:$AI$500,34,FALSE)</f>
        <v>49</v>
      </c>
      <c r="AJ107" s="37">
        <f>MAX(E107,H107,K107,N107,Q107,T107,W107,Z107,AC107,AF107)</f>
        <v>26</v>
      </c>
      <c r="AK107" s="91">
        <f>COUNTIF(E107:AH107,AJ107)</f>
        <v>1</v>
      </c>
      <c r="AL107" s="92">
        <f>SUM(G107,J107,M107,P107,S107,V107,Y107,AB107,AE107,AH107)</f>
        <v>6</v>
      </c>
      <c r="AM107" s="91">
        <f>IF(E107&gt;0,1,0)+IF(H107&gt;0,1,0)+IF(K107&gt;0,1,0)+IF(N107&gt;0,1,0)+IF(Q107&gt;0,1,0)+IF(T107&gt;0,1,0)+IF(W107&gt;0,1,0)+IF(Z107&gt;0,1,0)+IF(AC107&gt;0,1,0)+IF(AF107&gt;0,1,0)</f>
        <v>2</v>
      </c>
      <c r="AN107" s="93">
        <f>SUM(F107,I107,L107,O107,R107,U107,X107,AA107,AD107,AG107)</f>
        <v>6.5</v>
      </c>
      <c r="AO107" s="42" t="str">
        <f>VLOOKUP(B107,[1]Body!$B$5:$AJ$500,35,FALSE)</f>
        <v/>
      </c>
      <c r="AP107" s="43"/>
    </row>
    <row r="108" spans="1:42" ht="15.75" customHeight="1" x14ac:dyDescent="0.3">
      <c r="A108" s="38">
        <v>21</v>
      </c>
      <c r="B108" s="34" t="s">
        <v>113</v>
      </c>
      <c r="C108" s="35">
        <v>1000</v>
      </c>
      <c r="D108" s="36" t="s">
        <v>114</v>
      </c>
      <c r="E108" s="37"/>
      <c r="F108" s="83"/>
      <c r="G108" s="83"/>
      <c r="H108" s="37">
        <v>22</v>
      </c>
      <c r="I108" s="83">
        <v>2</v>
      </c>
      <c r="J108" s="83">
        <v>2</v>
      </c>
      <c r="K108" s="37">
        <v>0</v>
      </c>
      <c r="L108" s="83">
        <v>0</v>
      </c>
      <c r="M108" s="83">
        <v>0</v>
      </c>
      <c r="N108" s="37">
        <v>0</v>
      </c>
      <c r="O108" s="83">
        <v>0</v>
      </c>
      <c r="P108" s="83">
        <v>0</v>
      </c>
      <c r="Q108" s="37">
        <v>0</v>
      </c>
      <c r="R108" s="83">
        <v>0</v>
      </c>
      <c r="S108" s="83">
        <v>0</v>
      </c>
      <c r="T108" s="37">
        <v>24</v>
      </c>
      <c r="U108" s="83">
        <v>4</v>
      </c>
      <c r="V108" s="83">
        <v>3</v>
      </c>
      <c r="W108" s="37"/>
      <c r="X108" s="83"/>
      <c r="Y108" s="83"/>
      <c r="Z108" s="37"/>
      <c r="AA108" s="83"/>
      <c r="AB108" s="83"/>
      <c r="AC108" s="37"/>
      <c r="AD108" s="83"/>
      <c r="AE108" s="83"/>
      <c r="AF108" s="37"/>
      <c r="AG108" s="83"/>
      <c r="AH108" s="83"/>
      <c r="AI108" s="90">
        <f>VLOOKUP(B108,[1]Body!$B$5:$AI$500,34,FALSE)</f>
        <v>46</v>
      </c>
      <c r="AJ108" s="37">
        <f>MAX(E108,H108,K108,N108,Q108,T108,W108,Z108,AC108,AF108)</f>
        <v>24</v>
      </c>
      <c r="AK108" s="91">
        <f>COUNTIF(E108:AH108,AJ108)</f>
        <v>1</v>
      </c>
      <c r="AL108" s="92">
        <f>SUM(G108,J108,M108,P108,S108,V108,Y108,AB108,AE108,AH108)</f>
        <v>5</v>
      </c>
      <c r="AM108" s="91">
        <f>IF(E108&gt;0,1,0)+IF(H108&gt;0,1,0)+IF(K108&gt;0,1,0)+IF(N108&gt;0,1,0)+IF(Q108&gt;0,1,0)+IF(T108&gt;0,1,0)+IF(W108&gt;0,1,0)+IF(Z108&gt;0,1,0)+IF(AC108&gt;0,1,0)+IF(AF108&gt;0,1,0)</f>
        <v>2</v>
      </c>
      <c r="AN108" s="93">
        <f>SUM(F108,I108,L108,O108,R108,U108,X108,AA108,AD108,AG108)</f>
        <v>6</v>
      </c>
      <c r="AO108" s="42" t="str">
        <f>VLOOKUP(B108,[1]Body!$B$5:$AJ$500,35,FALSE)</f>
        <v/>
      </c>
      <c r="AP108" s="43"/>
    </row>
    <row r="109" spans="1:42" ht="15.75" customHeight="1" x14ac:dyDescent="0.3">
      <c r="A109" s="38">
        <v>22</v>
      </c>
      <c r="B109" s="34" t="s">
        <v>229</v>
      </c>
      <c r="C109" s="35">
        <v>1077</v>
      </c>
      <c r="D109" s="36" t="s">
        <v>51</v>
      </c>
      <c r="E109" s="37"/>
      <c r="F109" s="83"/>
      <c r="G109" s="83"/>
      <c r="H109" s="37"/>
      <c r="I109" s="83"/>
      <c r="J109" s="83"/>
      <c r="K109" s="37"/>
      <c r="L109" s="83"/>
      <c r="M109" s="83"/>
      <c r="N109" s="37">
        <v>22</v>
      </c>
      <c r="O109" s="83">
        <v>3.5</v>
      </c>
      <c r="P109" s="83">
        <v>3</v>
      </c>
      <c r="Q109" s="37">
        <v>0</v>
      </c>
      <c r="R109" s="83">
        <v>0</v>
      </c>
      <c r="S109" s="83">
        <v>0</v>
      </c>
      <c r="T109" s="37">
        <v>21</v>
      </c>
      <c r="U109" s="83">
        <v>3</v>
      </c>
      <c r="V109" s="83">
        <v>3</v>
      </c>
      <c r="W109" s="37"/>
      <c r="X109" s="83"/>
      <c r="Y109" s="83"/>
      <c r="Z109" s="37"/>
      <c r="AA109" s="83"/>
      <c r="AB109" s="83"/>
      <c r="AC109" s="37"/>
      <c r="AD109" s="83"/>
      <c r="AE109" s="83"/>
      <c r="AF109" s="37"/>
      <c r="AG109" s="83"/>
      <c r="AH109" s="83"/>
      <c r="AI109" s="90">
        <f>VLOOKUP(B109,[1]Body!$B$5:$AI$500,34,FALSE)</f>
        <v>43</v>
      </c>
      <c r="AJ109" s="37">
        <f>MAX(E109,H109,K109,N109,Q109,T109,W109,Z109,AC109,AF109)</f>
        <v>22</v>
      </c>
      <c r="AK109" s="91">
        <f>COUNTIF(E109:AH109,AJ109)</f>
        <v>1</v>
      </c>
      <c r="AL109" s="92">
        <f>SUM(G109,J109,M109,P109,S109,V109,Y109,AB109,AE109,AH109)</f>
        <v>6</v>
      </c>
      <c r="AM109" s="91">
        <f>IF(E109&gt;0,1,0)+IF(H109&gt;0,1,0)+IF(K109&gt;0,1,0)+IF(N109&gt;0,1,0)+IF(Q109&gt;0,1,0)+IF(T109&gt;0,1,0)+IF(W109&gt;0,1,0)+IF(Z109&gt;0,1,0)+IF(AC109&gt;0,1,0)+IF(AF109&gt;0,1,0)</f>
        <v>2</v>
      </c>
      <c r="AN109" s="93">
        <f>SUM(F109,I109,L109,O109,R109,U109,X109,AA109,AD109,AG109)</f>
        <v>6.5</v>
      </c>
      <c r="AO109" s="42" t="str">
        <f>VLOOKUP(B109,[1]Body!$B$5:$AJ$500,35,FALSE)</f>
        <v/>
      </c>
      <c r="AP109" s="43"/>
    </row>
    <row r="110" spans="1:42" ht="15.75" customHeight="1" x14ac:dyDescent="0.3">
      <c r="A110" s="38">
        <v>23</v>
      </c>
      <c r="B110" s="34" t="s">
        <v>108</v>
      </c>
      <c r="C110" s="35">
        <v>1000</v>
      </c>
      <c r="D110" s="36" t="s">
        <v>64</v>
      </c>
      <c r="E110" s="37">
        <v>9</v>
      </c>
      <c r="F110" s="83">
        <v>0.5</v>
      </c>
      <c r="G110" s="83">
        <v>0</v>
      </c>
      <c r="H110" s="37">
        <v>20</v>
      </c>
      <c r="I110" s="83">
        <v>0</v>
      </c>
      <c r="J110" s="83">
        <v>0</v>
      </c>
      <c r="K110" s="37">
        <v>0</v>
      </c>
      <c r="L110" s="83">
        <v>0</v>
      </c>
      <c r="M110" s="83">
        <v>0</v>
      </c>
      <c r="N110" s="37">
        <v>0</v>
      </c>
      <c r="O110" s="83">
        <v>0</v>
      </c>
      <c r="P110" s="83">
        <v>0</v>
      </c>
      <c r="Q110" s="37">
        <v>0</v>
      </c>
      <c r="R110" s="83">
        <v>0</v>
      </c>
      <c r="S110" s="83">
        <v>0</v>
      </c>
      <c r="T110" s="37">
        <v>12</v>
      </c>
      <c r="U110" s="83">
        <v>2</v>
      </c>
      <c r="V110" s="83">
        <v>1</v>
      </c>
      <c r="W110" s="37"/>
      <c r="X110" s="83"/>
      <c r="Y110" s="83"/>
      <c r="Z110" s="37"/>
      <c r="AA110" s="83"/>
      <c r="AB110" s="83"/>
      <c r="AC110" s="37"/>
      <c r="AD110" s="83"/>
      <c r="AE110" s="83"/>
      <c r="AF110" s="37"/>
      <c r="AG110" s="83"/>
      <c r="AH110" s="83"/>
      <c r="AI110" s="90">
        <f>VLOOKUP(B110,[1]Body!$B$5:$AI$500,34,FALSE)</f>
        <v>41</v>
      </c>
      <c r="AJ110" s="37">
        <f>MAX(E110,H110,K110,N110,Q110,T110,W110,Z110,AC110,AF110)</f>
        <v>20</v>
      </c>
      <c r="AK110" s="91">
        <f>COUNTIF(E110:AH110,AJ110)</f>
        <v>1</v>
      </c>
      <c r="AL110" s="92">
        <f>SUM(G110,J110,M110,P110,S110,V110,Y110,AB110,AE110,AH110)</f>
        <v>1</v>
      </c>
      <c r="AM110" s="91">
        <f>IF(E110&gt;0,1,0)+IF(H110&gt;0,1,0)+IF(K110&gt;0,1,0)+IF(N110&gt;0,1,0)+IF(Q110&gt;0,1,0)+IF(T110&gt;0,1,0)+IF(W110&gt;0,1,0)+IF(Z110&gt;0,1,0)+IF(AC110&gt;0,1,0)+IF(AF110&gt;0,1,0)</f>
        <v>3</v>
      </c>
      <c r="AN110" s="93">
        <f>SUM(F110,I110,L110,O110,R110,U110,X110,AA110,AD110,AG110)</f>
        <v>2.5</v>
      </c>
      <c r="AO110" s="42" t="str">
        <f>VLOOKUP(B110,[1]Body!$B$5:$AJ$500,35,FALSE)</f>
        <v/>
      </c>
      <c r="AP110" s="43"/>
    </row>
    <row r="111" spans="1:42" ht="15.75" customHeight="1" x14ac:dyDescent="0.3">
      <c r="A111" s="38">
        <v>24</v>
      </c>
      <c r="B111" s="34" t="s">
        <v>116</v>
      </c>
      <c r="C111" s="35">
        <v>1000</v>
      </c>
      <c r="D111" s="36" t="s">
        <v>51</v>
      </c>
      <c r="E111" s="37">
        <v>20</v>
      </c>
      <c r="F111" s="83">
        <v>3</v>
      </c>
      <c r="G111" s="83">
        <v>2</v>
      </c>
      <c r="H111" s="37">
        <v>0</v>
      </c>
      <c r="I111" s="83">
        <v>0</v>
      </c>
      <c r="J111" s="83">
        <v>0</v>
      </c>
      <c r="K111" s="37">
        <v>0</v>
      </c>
      <c r="L111" s="83">
        <v>0</v>
      </c>
      <c r="M111" s="83">
        <v>0</v>
      </c>
      <c r="N111" s="37">
        <v>17</v>
      </c>
      <c r="O111" s="83">
        <v>2</v>
      </c>
      <c r="P111" s="83">
        <v>2</v>
      </c>
      <c r="Q111" s="37">
        <v>0</v>
      </c>
      <c r="R111" s="83">
        <v>0</v>
      </c>
      <c r="S111" s="83">
        <v>0</v>
      </c>
      <c r="T111" s="37">
        <v>0</v>
      </c>
      <c r="U111" s="83">
        <v>0</v>
      </c>
      <c r="V111" s="83">
        <v>0</v>
      </c>
      <c r="W111" s="37"/>
      <c r="X111" s="83"/>
      <c r="Y111" s="83"/>
      <c r="Z111" s="37"/>
      <c r="AA111" s="83"/>
      <c r="AB111" s="83"/>
      <c r="AC111" s="37"/>
      <c r="AD111" s="83"/>
      <c r="AE111" s="83"/>
      <c r="AF111" s="37"/>
      <c r="AG111" s="83"/>
      <c r="AH111" s="83"/>
      <c r="AI111" s="90">
        <f>VLOOKUP(B111,[1]Body!$B$5:$AI$500,34,FALSE)</f>
        <v>37</v>
      </c>
      <c r="AJ111" s="37">
        <f>MAX(E111,H111,K111,N111,Q111,T111,W111,Z111,AC111,AF111)</f>
        <v>20</v>
      </c>
      <c r="AK111" s="91">
        <f>COUNTIF(E111:AH111,AJ111)</f>
        <v>1</v>
      </c>
      <c r="AL111" s="92">
        <f>SUM(G111,J111,M111,P111,S111,V111,Y111,AB111,AE111,AH111)</f>
        <v>4</v>
      </c>
      <c r="AM111" s="91">
        <f>IF(E111&gt;0,1,0)+IF(H111&gt;0,1,0)+IF(K111&gt;0,1,0)+IF(N111&gt;0,1,0)+IF(Q111&gt;0,1,0)+IF(T111&gt;0,1,0)+IF(W111&gt;0,1,0)+IF(Z111&gt;0,1,0)+IF(AC111&gt;0,1,0)+IF(AF111&gt;0,1,0)</f>
        <v>2</v>
      </c>
      <c r="AN111" s="93">
        <f>SUM(F111,I111,L111,O111,R111,U111,X111,AA111,AD111,AG111)</f>
        <v>5</v>
      </c>
      <c r="AO111" s="42" t="str">
        <f>VLOOKUP(B111,[1]Body!$B$5:$AJ$500,35,FALSE)</f>
        <v/>
      </c>
      <c r="AP111" s="43"/>
    </row>
    <row r="112" spans="1:42" ht="15.75" customHeight="1" x14ac:dyDescent="0.3">
      <c r="A112" s="38">
        <v>25</v>
      </c>
      <c r="B112" s="34" t="s">
        <v>118</v>
      </c>
      <c r="C112" s="35">
        <v>1000</v>
      </c>
      <c r="D112" s="36" t="s">
        <v>75</v>
      </c>
      <c r="E112" s="37">
        <v>17</v>
      </c>
      <c r="F112" s="83">
        <v>3</v>
      </c>
      <c r="G112" s="83">
        <v>3</v>
      </c>
      <c r="H112" s="37">
        <v>0</v>
      </c>
      <c r="I112" s="83">
        <v>0</v>
      </c>
      <c r="J112" s="83">
        <v>0</v>
      </c>
      <c r="K112" s="37">
        <v>0</v>
      </c>
      <c r="L112" s="83">
        <v>0</v>
      </c>
      <c r="M112" s="83">
        <v>0</v>
      </c>
      <c r="N112" s="37">
        <v>0</v>
      </c>
      <c r="O112" s="83">
        <v>0</v>
      </c>
      <c r="P112" s="83">
        <v>0</v>
      </c>
      <c r="Q112" s="37">
        <v>19</v>
      </c>
      <c r="R112" s="83">
        <v>3.5</v>
      </c>
      <c r="S112" s="83">
        <v>3</v>
      </c>
      <c r="T112" s="37">
        <v>0</v>
      </c>
      <c r="U112" s="83">
        <v>0</v>
      </c>
      <c r="V112" s="83">
        <v>0</v>
      </c>
      <c r="W112" s="37"/>
      <c r="X112" s="83"/>
      <c r="Y112" s="83"/>
      <c r="Z112" s="37"/>
      <c r="AA112" s="83"/>
      <c r="AB112" s="83"/>
      <c r="AC112" s="37"/>
      <c r="AD112" s="83"/>
      <c r="AE112" s="83"/>
      <c r="AF112" s="37"/>
      <c r="AG112" s="83"/>
      <c r="AH112" s="83"/>
      <c r="AI112" s="90">
        <f>VLOOKUP(B112,[1]Body!$B$5:$AI$500,34,FALSE)</f>
        <v>36</v>
      </c>
      <c r="AJ112" s="37">
        <f>MAX(E112,H112,K112,N112,Q112,T112,W112,Z112,AC112,AF112)</f>
        <v>19</v>
      </c>
      <c r="AK112" s="91">
        <f>COUNTIF(E112:AH112,AJ112)</f>
        <v>1</v>
      </c>
      <c r="AL112" s="92">
        <f>SUM(G112,J112,M112,P112,S112,V112,Y112,AB112,AE112,AH112)</f>
        <v>6</v>
      </c>
      <c r="AM112" s="91">
        <f>IF(E112&gt;0,1,0)+IF(H112&gt;0,1,0)+IF(K112&gt;0,1,0)+IF(N112&gt;0,1,0)+IF(Q112&gt;0,1,0)+IF(T112&gt;0,1,0)+IF(W112&gt;0,1,0)+IF(Z112&gt;0,1,0)+IF(AC112&gt;0,1,0)+IF(AF112&gt;0,1,0)</f>
        <v>2</v>
      </c>
      <c r="AN112" s="93">
        <f>SUM(F112,I112,L112,O112,R112,U112,X112,AA112,AD112,AG112)</f>
        <v>6.5</v>
      </c>
      <c r="AO112" s="42" t="str">
        <f>VLOOKUP(B112,[1]Body!$B$5:$AJ$500,35,FALSE)</f>
        <v/>
      </c>
      <c r="AP112" s="43"/>
    </row>
    <row r="113" spans="1:42" ht="15.75" customHeight="1" x14ac:dyDescent="0.3">
      <c r="A113" s="38">
        <v>26</v>
      </c>
      <c r="B113" s="34" t="s">
        <v>115</v>
      </c>
      <c r="C113" s="35">
        <v>1000</v>
      </c>
      <c r="D113" s="36" t="s">
        <v>114</v>
      </c>
      <c r="E113" s="37"/>
      <c r="F113" s="83"/>
      <c r="G113" s="83"/>
      <c r="H113" s="37">
        <v>21</v>
      </c>
      <c r="I113" s="83">
        <v>1</v>
      </c>
      <c r="J113" s="83">
        <v>1</v>
      </c>
      <c r="K113" s="37">
        <v>0</v>
      </c>
      <c r="L113" s="83">
        <v>0</v>
      </c>
      <c r="M113" s="83">
        <v>0</v>
      </c>
      <c r="N113" s="37">
        <v>0</v>
      </c>
      <c r="O113" s="83">
        <v>0</v>
      </c>
      <c r="P113" s="83">
        <v>0</v>
      </c>
      <c r="Q113" s="37">
        <v>0</v>
      </c>
      <c r="R113" s="83">
        <v>0</v>
      </c>
      <c r="S113" s="83">
        <v>0</v>
      </c>
      <c r="T113" s="37">
        <v>13</v>
      </c>
      <c r="U113" s="83">
        <v>2</v>
      </c>
      <c r="V113" s="83">
        <v>2</v>
      </c>
      <c r="W113" s="37"/>
      <c r="X113" s="83"/>
      <c r="Y113" s="83"/>
      <c r="Z113" s="37"/>
      <c r="AA113" s="83"/>
      <c r="AB113" s="83"/>
      <c r="AC113" s="37"/>
      <c r="AD113" s="83"/>
      <c r="AE113" s="83"/>
      <c r="AF113" s="37"/>
      <c r="AG113" s="83"/>
      <c r="AH113" s="83"/>
      <c r="AI113" s="90">
        <f>VLOOKUP(B113,[1]Body!$B$5:$AI$500,34,FALSE)</f>
        <v>34</v>
      </c>
      <c r="AJ113" s="37">
        <f>MAX(E113,H113,K113,N113,Q113,T113,W113,Z113,AC113,AF113)</f>
        <v>21</v>
      </c>
      <c r="AK113" s="91">
        <f>COUNTIF(E113:AH113,AJ113)</f>
        <v>1</v>
      </c>
      <c r="AL113" s="92">
        <f>SUM(G113,J113,M113,P113,S113,V113,Y113,AB113,AE113,AH113)</f>
        <v>3</v>
      </c>
      <c r="AM113" s="91">
        <f>IF(E113&gt;0,1,0)+IF(H113&gt;0,1,0)+IF(K113&gt;0,1,0)+IF(N113&gt;0,1,0)+IF(Q113&gt;0,1,0)+IF(T113&gt;0,1,0)+IF(W113&gt;0,1,0)+IF(Z113&gt;0,1,0)+IF(AC113&gt;0,1,0)+IF(AF113&gt;0,1,0)</f>
        <v>2</v>
      </c>
      <c r="AN113" s="93">
        <f>SUM(F113,I113,L113,O113,R113,U113,X113,AA113,AD113,AG113)</f>
        <v>3</v>
      </c>
      <c r="AO113" s="42" t="str">
        <f>VLOOKUP(B113,[1]Body!$B$5:$AJ$500,35,FALSE)</f>
        <v/>
      </c>
      <c r="AP113" s="43"/>
    </row>
    <row r="114" spans="1:42" ht="15.75" customHeight="1" x14ac:dyDescent="0.3">
      <c r="A114" s="38">
        <v>27</v>
      </c>
      <c r="B114" s="34" t="s">
        <v>253</v>
      </c>
      <c r="C114" s="35">
        <v>1094</v>
      </c>
      <c r="D114" s="36" t="s">
        <v>195</v>
      </c>
      <c r="E114" s="37"/>
      <c r="F114" s="83"/>
      <c r="G114" s="83"/>
      <c r="H114" s="37"/>
      <c r="I114" s="83"/>
      <c r="J114" s="83"/>
      <c r="K114" s="37"/>
      <c r="L114" s="83"/>
      <c r="M114" s="83"/>
      <c r="N114" s="37"/>
      <c r="O114" s="83"/>
      <c r="P114" s="83"/>
      <c r="Q114" s="37">
        <v>29</v>
      </c>
      <c r="R114" s="83">
        <v>5</v>
      </c>
      <c r="S114" s="83">
        <v>4</v>
      </c>
      <c r="T114" s="37">
        <v>0</v>
      </c>
      <c r="U114" s="83">
        <v>0</v>
      </c>
      <c r="V114" s="83">
        <v>0</v>
      </c>
      <c r="W114" s="37"/>
      <c r="X114" s="83"/>
      <c r="Y114" s="83"/>
      <c r="Z114" s="37"/>
      <c r="AA114" s="83"/>
      <c r="AB114" s="83"/>
      <c r="AC114" s="37"/>
      <c r="AD114" s="83"/>
      <c r="AE114" s="83"/>
      <c r="AF114" s="37"/>
      <c r="AG114" s="83"/>
      <c r="AH114" s="83"/>
      <c r="AI114" s="90">
        <f>VLOOKUP(B114,[1]Body!$B$5:$AI$500,34,FALSE)</f>
        <v>29</v>
      </c>
      <c r="AJ114" s="37">
        <f>MAX(E114,H114,K114,N114,Q114,T114,W114,Z114,AC114,AF114)</f>
        <v>29</v>
      </c>
      <c r="AK114" s="91">
        <f>COUNTIF(E114:AH114,AJ114)</f>
        <v>1</v>
      </c>
      <c r="AL114" s="92">
        <f>SUM(G114,J114,M114,P114,S114,V114,Y114,AB114,AE114,AH114)</f>
        <v>4</v>
      </c>
      <c r="AM114" s="91">
        <f>IF(E114&gt;0,1,0)+IF(H114&gt;0,1,0)+IF(K114&gt;0,1,0)+IF(N114&gt;0,1,0)+IF(Q114&gt;0,1,0)+IF(T114&gt;0,1,0)+IF(W114&gt;0,1,0)+IF(Z114&gt;0,1,0)+IF(AC114&gt;0,1,0)+IF(AF114&gt;0,1,0)</f>
        <v>1</v>
      </c>
      <c r="AN114" s="93">
        <f>SUM(F114,I114,L114,O114,R114,U114,X114,AA114,AD114,AG114)</f>
        <v>5</v>
      </c>
      <c r="AO114" s="42" t="str">
        <f>VLOOKUP(B114,[1]Body!$B$5:$AJ$500,35,FALSE)</f>
        <v/>
      </c>
      <c r="AP114" s="43"/>
    </row>
    <row r="115" spans="1:42" ht="15.75" customHeight="1" x14ac:dyDescent="0.3">
      <c r="A115" s="38">
        <v>28</v>
      </c>
      <c r="B115" s="34" t="s">
        <v>254</v>
      </c>
      <c r="C115" s="35">
        <v>1000</v>
      </c>
      <c r="D115" s="36" t="s">
        <v>80</v>
      </c>
      <c r="E115" s="37"/>
      <c r="F115" s="83"/>
      <c r="G115" s="83"/>
      <c r="H115" s="37"/>
      <c r="I115" s="83"/>
      <c r="J115" s="83"/>
      <c r="K115" s="37"/>
      <c r="L115" s="83"/>
      <c r="M115" s="83"/>
      <c r="N115" s="37"/>
      <c r="O115" s="83"/>
      <c r="P115" s="83"/>
      <c r="Q115" s="37">
        <v>25</v>
      </c>
      <c r="R115" s="83">
        <v>4.5</v>
      </c>
      <c r="S115" s="83">
        <v>3</v>
      </c>
      <c r="T115" s="37">
        <v>0</v>
      </c>
      <c r="U115" s="83">
        <v>0</v>
      </c>
      <c r="V115" s="83">
        <v>0</v>
      </c>
      <c r="W115" s="37"/>
      <c r="X115" s="83"/>
      <c r="Y115" s="83"/>
      <c r="Z115" s="37"/>
      <c r="AA115" s="83"/>
      <c r="AB115" s="83"/>
      <c r="AC115" s="37"/>
      <c r="AD115" s="83"/>
      <c r="AE115" s="83"/>
      <c r="AF115" s="37"/>
      <c r="AG115" s="83"/>
      <c r="AH115" s="83"/>
      <c r="AI115" s="90">
        <f>VLOOKUP(B115,[1]Body!$B$5:$AI$500,34,FALSE)</f>
        <v>25</v>
      </c>
      <c r="AJ115" s="37">
        <f>MAX(E115,H115,K115,N115,Q115,T115,W115,Z115,AC115,AF115)</f>
        <v>25</v>
      </c>
      <c r="AK115" s="91">
        <f>COUNTIF(E115:AH115,AJ115)</f>
        <v>1</v>
      </c>
      <c r="AL115" s="92">
        <f>SUM(G115,J115,M115,P115,S115,V115,Y115,AB115,AE115,AH115)</f>
        <v>3</v>
      </c>
      <c r="AM115" s="91">
        <f>IF(E115&gt;0,1,0)+IF(H115&gt;0,1,0)+IF(K115&gt;0,1,0)+IF(N115&gt;0,1,0)+IF(Q115&gt;0,1,0)+IF(T115&gt;0,1,0)+IF(W115&gt;0,1,0)+IF(Z115&gt;0,1,0)+IF(AC115&gt;0,1,0)+IF(AF115&gt;0,1,0)</f>
        <v>1</v>
      </c>
      <c r="AN115" s="93">
        <f>SUM(F115,I115,L115,O115,R115,U115,X115,AA115,AD115,AG115)</f>
        <v>4.5</v>
      </c>
      <c r="AO115" s="42" t="str">
        <f>VLOOKUP(B115,[1]Body!$B$5:$AJ$500,35,FALSE)</f>
        <v/>
      </c>
      <c r="AP115" s="43"/>
    </row>
    <row r="116" spans="1:42" ht="15.75" customHeight="1" x14ac:dyDescent="0.3">
      <c r="A116" s="38">
        <v>29</v>
      </c>
      <c r="B116" s="34" t="s">
        <v>440</v>
      </c>
      <c r="C116" s="35">
        <v>1000</v>
      </c>
      <c r="D116" s="36" t="s">
        <v>142</v>
      </c>
      <c r="E116" s="37"/>
      <c r="F116" s="83"/>
      <c r="G116" s="83"/>
      <c r="H116" s="37"/>
      <c r="I116" s="83"/>
      <c r="J116" s="83"/>
      <c r="K116" s="37"/>
      <c r="L116" s="83"/>
      <c r="M116" s="83"/>
      <c r="N116" s="37"/>
      <c r="O116" s="83"/>
      <c r="P116" s="83"/>
      <c r="Q116" s="37">
        <v>0</v>
      </c>
      <c r="R116" s="83">
        <v>0</v>
      </c>
      <c r="S116" s="83">
        <v>0</v>
      </c>
      <c r="T116" s="37">
        <v>23</v>
      </c>
      <c r="U116" s="83">
        <v>3.5</v>
      </c>
      <c r="V116" s="83">
        <v>3</v>
      </c>
      <c r="W116" s="37"/>
      <c r="X116" s="83"/>
      <c r="Y116" s="83"/>
      <c r="Z116" s="37"/>
      <c r="AA116" s="83"/>
      <c r="AB116" s="83"/>
      <c r="AC116" s="37"/>
      <c r="AD116" s="83"/>
      <c r="AE116" s="83"/>
      <c r="AF116" s="37"/>
      <c r="AG116" s="83"/>
      <c r="AH116" s="83"/>
      <c r="AI116" s="90">
        <f>VLOOKUP(B116,[1]Body!$B$5:$AI$500,34,FALSE)</f>
        <v>23</v>
      </c>
      <c r="AJ116" s="37">
        <f>MAX(E116,H116,K116,N116,Q116,T116,W116,Z116,AC116,AF116)</f>
        <v>23</v>
      </c>
      <c r="AK116" s="91">
        <f>COUNTIF(E116:AH116,AJ116)</f>
        <v>1</v>
      </c>
      <c r="AL116" s="92">
        <f>SUM(G116,J116,M116,P116,S116,V116,Y116,AB116,AE116,AH116)</f>
        <v>3</v>
      </c>
      <c r="AM116" s="91">
        <f>IF(E116&gt;0,1,0)+IF(H116&gt;0,1,0)+IF(K116&gt;0,1,0)+IF(N116&gt;0,1,0)+IF(Q116&gt;0,1,0)+IF(T116&gt;0,1,0)+IF(W116&gt;0,1,0)+IF(Z116&gt;0,1,0)+IF(AC116&gt;0,1,0)+IF(AF116&gt;0,1,0)</f>
        <v>1</v>
      </c>
      <c r="AN116" s="93">
        <f>SUM(F116,I116,L116,O116,R116,U116,X116,AA116,AD116,AG116)</f>
        <v>3.5</v>
      </c>
      <c r="AO116" s="42" t="str">
        <f>VLOOKUP(B116,[1]Body!$B$5:$AJ$500,35,FALSE)</f>
        <v/>
      </c>
      <c r="AP116" s="43"/>
    </row>
    <row r="117" spans="1:42" ht="15.75" customHeight="1" x14ac:dyDescent="0.3">
      <c r="A117" s="38">
        <v>30</v>
      </c>
      <c r="B117" s="34" t="s">
        <v>441</v>
      </c>
      <c r="C117" s="35">
        <v>1000</v>
      </c>
      <c r="D117" s="36" t="s">
        <v>142</v>
      </c>
      <c r="E117" s="37"/>
      <c r="F117" s="83"/>
      <c r="G117" s="83"/>
      <c r="H117" s="37"/>
      <c r="I117" s="83"/>
      <c r="J117" s="83"/>
      <c r="K117" s="37"/>
      <c r="L117" s="83"/>
      <c r="M117" s="83"/>
      <c r="N117" s="37"/>
      <c r="O117" s="83"/>
      <c r="P117" s="83"/>
      <c r="Q117" s="37"/>
      <c r="R117" s="83"/>
      <c r="S117" s="83"/>
      <c r="T117" s="37">
        <v>22</v>
      </c>
      <c r="U117" s="83">
        <v>3.5</v>
      </c>
      <c r="V117" s="83">
        <v>3</v>
      </c>
      <c r="W117" s="37"/>
      <c r="X117" s="83"/>
      <c r="Y117" s="83"/>
      <c r="Z117" s="37"/>
      <c r="AA117" s="83"/>
      <c r="AB117" s="83"/>
      <c r="AC117" s="37"/>
      <c r="AD117" s="83"/>
      <c r="AE117" s="83"/>
      <c r="AF117" s="37"/>
      <c r="AG117" s="83"/>
      <c r="AH117" s="83"/>
      <c r="AI117" s="90">
        <f>VLOOKUP(B117,[1]Body!$B$5:$AI$500,34,FALSE)</f>
        <v>22</v>
      </c>
      <c r="AJ117" s="37">
        <f>MAX(E117,H117,K117,N117,Q117,T117,W117,Z117,AC117,AF117)</f>
        <v>22</v>
      </c>
      <c r="AK117" s="91">
        <f>COUNTIF(E117:AH117,AJ117)</f>
        <v>1</v>
      </c>
      <c r="AL117" s="92">
        <f>SUM(G117,J117,M117,P117,S117,V117,Y117,AB117,AE117,AH117)</f>
        <v>3</v>
      </c>
      <c r="AM117" s="91">
        <f>IF(E117&gt;0,1,0)+IF(H117&gt;0,1,0)+IF(K117&gt;0,1,0)+IF(N117&gt;0,1,0)+IF(Q117&gt;0,1,0)+IF(T117&gt;0,1,0)+IF(W117&gt;0,1,0)+IF(Z117&gt;0,1,0)+IF(AC117&gt;0,1,0)+IF(AF117&gt;0,1,0)</f>
        <v>1</v>
      </c>
      <c r="AN117" s="93">
        <f>SUM(F117,I117,L117,O117,R117,U117,X117,AA117,AD117,AG117)</f>
        <v>3.5</v>
      </c>
      <c r="AO117" s="42" t="str">
        <f>VLOOKUP(B117,[1]Body!$B$5:$AJ$500,35,FALSE)</f>
        <v/>
      </c>
      <c r="AP117" s="43"/>
    </row>
    <row r="118" spans="1:42" ht="15.75" customHeight="1" x14ac:dyDescent="0.3">
      <c r="A118" s="38">
        <v>31</v>
      </c>
      <c r="B118" s="34" t="s">
        <v>112</v>
      </c>
      <c r="C118" s="35">
        <v>1000</v>
      </c>
      <c r="D118" s="36" t="s">
        <v>32</v>
      </c>
      <c r="E118" s="37">
        <v>22</v>
      </c>
      <c r="F118" s="83">
        <v>3</v>
      </c>
      <c r="G118" s="83">
        <v>3</v>
      </c>
      <c r="H118" s="37">
        <v>0</v>
      </c>
      <c r="I118" s="83">
        <v>0</v>
      </c>
      <c r="J118" s="83">
        <v>0</v>
      </c>
      <c r="K118" s="37">
        <v>0</v>
      </c>
      <c r="L118" s="83">
        <v>0</v>
      </c>
      <c r="M118" s="83">
        <v>0</v>
      </c>
      <c r="N118" s="37">
        <v>0</v>
      </c>
      <c r="O118" s="83">
        <v>0</v>
      </c>
      <c r="P118" s="83">
        <v>0</v>
      </c>
      <c r="Q118" s="37">
        <v>0</v>
      </c>
      <c r="R118" s="83">
        <v>0</v>
      </c>
      <c r="S118" s="83">
        <v>0</v>
      </c>
      <c r="T118" s="37">
        <v>0</v>
      </c>
      <c r="U118" s="83">
        <v>0</v>
      </c>
      <c r="V118" s="83">
        <v>0</v>
      </c>
      <c r="W118" s="37"/>
      <c r="X118" s="83"/>
      <c r="Y118" s="83"/>
      <c r="Z118" s="37"/>
      <c r="AA118" s="83"/>
      <c r="AB118" s="83"/>
      <c r="AC118" s="37"/>
      <c r="AD118" s="83"/>
      <c r="AE118" s="83"/>
      <c r="AF118" s="37"/>
      <c r="AG118" s="83"/>
      <c r="AH118" s="83"/>
      <c r="AI118" s="90">
        <f>VLOOKUP(B118,[1]Body!$B$5:$AI$500,34,FALSE)</f>
        <v>22</v>
      </c>
      <c r="AJ118" s="37">
        <f>MAX(E118,H118,K118,N118,Q118,T118,W118,Z118,AC118,AF118)</f>
        <v>22</v>
      </c>
      <c r="AK118" s="91">
        <f>COUNTIF(E118:AH118,AJ118)</f>
        <v>1</v>
      </c>
      <c r="AL118" s="92">
        <f>SUM(G118,J118,M118,P118,S118,V118,Y118,AB118,AE118,AH118)</f>
        <v>3</v>
      </c>
      <c r="AM118" s="91">
        <f>IF(E118&gt;0,1,0)+IF(H118&gt;0,1,0)+IF(K118&gt;0,1,0)+IF(N118&gt;0,1,0)+IF(Q118&gt;0,1,0)+IF(T118&gt;0,1,0)+IF(W118&gt;0,1,0)+IF(Z118&gt;0,1,0)+IF(AC118&gt;0,1,0)+IF(AF118&gt;0,1,0)</f>
        <v>1</v>
      </c>
      <c r="AN118" s="93">
        <f>SUM(F118,I118,L118,O118,R118,U118,X118,AA118,AD118,AG118)</f>
        <v>3</v>
      </c>
      <c r="AO118" s="42" t="str">
        <f>VLOOKUP(B118,[1]Body!$B$5:$AJ$500,35,FALSE)</f>
        <v/>
      </c>
      <c r="AP118" s="43"/>
    </row>
    <row r="119" spans="1:42" ht="15.75" customHeight="1" x14ac:dyDescent="0.3">
      <c r="A119" s="38">
        <v>32</v>
      </c>
      <c r="B119" s="34" t="s">
        <v>122</v>
      </c>
      <c r="C119" s="35">
        <v>1000</v>
      </c>
      <c r="D119" s="36" t="s">
        <v>38</v>
      </c>
      <c r="E119" s="37">
        <v>10</v>
      </c>
      <c r="F119" s="83">
        <v>2</v>
      </c>
      <c r="G119" s="83">
        <v>1</v>
      </c>
      <c r="H119" s="37">
        <v>0</v>
      </c>
      <c r="I119" s="83">
        <v>0</v>
      </c>
      <c r="J119" s="83">
        <v>0</v>
      </c>
      <c r="K119" s="37">
        <v>0</v>
      </c>
      <c r="L119" s="83">
        <v>0</v>
      </c>
      <c r="M119" s="83">
        <v>0</v>
      </c>
      <c r="N119" s="37">
        <v>0</v>
      </c>
      <c r="O119" s="83">
        <v>0</v>
      </c>
      <c r="P119" s="83">
        <v>0</v>
      </c>
      <c r="Q119" s="37">
        <v>0</v>
      </c>
      <c r="R119" s="83">
        <v>0</v>
      </c>
      <c r="S119" s="83">
        <v>0</v>
      </c>
      <c r="T119" s="37">
        <v>11</v>
      </c>
      <c r="U119" s="83">
        <v>1</v>
      </c>
      <c r="V119" s="83">
        <v>0</v>
      </c>
      <c r="W119" s="37"/>
      <c r="X119" s="83"/>
      <c r="Y119" s="83"/>
      <c r="Z119" s="37"/>
      <c r="AA119" s="83"/>
      <c r="AB119" s="83"/>
      <c r="AC119" s="37"/>
      <c r="AD119" s="83"/>
      <c r="AE119" s="83"/>
      <c r="AF119" s="37"/>
      <c r="AG119" s="83"/>
      <c r="AH119" s="83"/>
      <c r="AI119" s="90">
        <f>VLOOKUP(B119,[1]Body!$B$5:$AI$500,34,FALSE)</f>
        <v>21</v>
      </c>
      <c r="AJ119" s="37">
        <f>MAX(E119,H119,K119,N119,Q119,T119,W119,Z119,AC119,AF119)</f>
        <v>11</v>
      </c>
      <c r="AK119" s="91">
        <f>COUNTIF(E119:AH119,AJ119)</f>
        <v>1</v>
      </c>
      <c r="AL119" s="92">
        <f>SUM(G119,J119,M119,P119,S119,V119,Y119,AB119,AE119,AH119)</f>
        <v>1</v>
      </c>
      <c r="AM119" s="91">
        <f>IF(E119&gt;0,1,0)+IF(H119&gt;0,1,0)+IF(K119&gt;0,1,0)+IF(N119&gt;0,1,0)+IF(Q119&gt;0,1,0)+IF(T119&gt;0,1,0)+IF(W119&gt;0,1,0)+IF(Z119&gt;0,1,0)+IF(AC119&gt;0,1,0)+IF(AF119&gt;0,1,0)</f>
        <v>2</v>
      </c>
      <c r="AN119" s="93">
        <f>SUM(F119,I119,L119,O119,R119,U119,X119,AA119,AD119,AG119)</f>
        <v>3</v>
      </c>
      <c r="AO119" s="42" t="str">
        <f>VLOOKUP(B119,[1]Body!$B$5:$AJ$500,35,FALSE)</f>
        <v/>
      </c>
      <c r="AP119" s="43"/>
    </row>
    <row r="120" spans="1:42" ht="15.75" customHeight="1" x14ac:dyDescent="0.3">
      <c r="A120" s="38">
        <v>33</v>
      </c>
      <c r="B120" s="34" t="s">
        <v>255</v>
      </c>
      <c r="C120" s="35">
        <v>1000</v>
      </c>
      <c r="D120" s="36" t="s">
        <v>240</v>
      </c>
      <c r="E120" s="37"/>
      <c r="F120" s="83"/>
      <c r="G120" s="83"/>
      <c r="H120" s="37"/>
      <c r="I120" s="83"/>
      <c r="J120" s="83"/>
      <c r="K120" s="37"/>
      <c r="L120" s="83"/>
      <c r="M120" s="83"/>
      <c r="N120" s="37"/>
      <c r="O120" s="83"/>
      <c r="P120" s="83"/>
      <c r="Q120" s="37">
        <v>20</v>
      </c>
      <c r="R120" s="83">
        <v>3.5</v>
      </c>
      <c r="S120" s="83">
        <v>3</v>
      </c>
      <c r="T120" s="37">
        <v>0</v>
      </c>
      <c r="U120" s="83">
        <v>0</v>
      </c>
      <c r="V120" s="83">
        <v>0</v>
      </c>
      <c r="W120" s="37"/>
      <c r="X120" s="83"/>
      <c r="Y120" s="83"/>
      <c r="Z120" s="37"/>
      <c r="AA120" s="83"/>
      <c r="AB120" s="83"/>
      <c r="AC120" s="37"/>
      <c r="AD120" s="83"/>
      <c r="AE120" s="83"/>
      <c r="AF120" s="37"/>
      <c r="AG120" s="83"/>
      <c r="AH120" s="83"/>
      <c r="AI120" s="90">
        <f>VLOOKUP(B120,[1]Body!$B$5:$AI$500,34,FALSE)</f>
        <v>20</v>
      </c>
      <c r="AJ120" s="37">
        <f>MAX(E120,H120,K120,N120,Q120,T120,W120,Z120,AC120,AF120)</f>
        <v>20</v>
      </c>
      <c r="AK120" s="91">
        <f>COUNTIF(E120:AH120,AJ120)</f>
        <v>1</v>
      </c>
      <c r="AL120" s="92">
        <f>SUM(G120,J120,M120,P120,S120,V120,Y120,AB120,AE120,AH120)</f>
        <v>3</v>
      </c>
      <c r="AM120" s="91">
        <f>IF(E120&gt;0,1,0)+IF(H120&gt;0,1,0)+IF(K120&gt;0,1,0)+IF(N120&gt;0,1,0)+IF(Q120&gt;0,1,0)+IF(T120&gt;0,1,0)+IF(W120&gt;0,1,0)+IF(Z120&gt;0,1,0)+IF(AC120&gt;0,1,0)+IF(AF120&gt;0,1,0)</f>
        <v>1</v>
      </c>
      <c r="AN120" s="93">
        <f>SUM(F120,I120,L120,O120,R120,U120,X120,AA120,AD120,AG120)</f>
        <v>3.5</v>
      </c>
      <c r="AO120" s="42" t="str">
        <f>VLOOKUP(B120,[1]Body!$B$5:$AJ$500,35,FALSE)</f>
        <v/>
      </c>
      <c r="AP120" s="43"/>
    </row>
    <row r="121" spans="1:42" ht="15.75" customHeight="1" x14ac:dyDescent="0.3">
      <c r="A121" s="38">
        <v>34</v>
      </c>
      <c r="B121" s="34" t="s">
        <v>442</v>
      </c>
      <c r="C121" s="35">
        <v>1000</v>
      </c>
      <c r="D121" s="36" t="s">
        <v>142</v>
      </c>
      <c r="E121" s="37"/>
      <c r="F121" s="83"/>
      <c r="G121" s="83"/>
      <c r="H121" s="37"/>
      <c r="I121" s="83"/>
      <c r="J121" s="83"/>
      <c r="K121" s="37"/>
      <c r="L121" s="83"/>
      <c r="M121" s="83"/>
      <c r="N121" s="37"/>
      <c r="O121" s="83"/>
      <c r="P121" s="83"/>
      <c r="Q121" s="37"/>
      <c r="R121" s="83"/>
      <c r="S121" s="83"/>
      <c r="T121" s="37">
        <v>19</v>
      </c>
      <c r="U121" s="83">
        <v>3</v>
      </c>
      <c r="V121" s="83">
        <v>3</v>
      </c>
      <c r="W121" s="37"/>
      <c r="X121" s="83"/>
      <c r="Y121" s="83"/>
      <c r="Z121" s="37"/>
      <c r="AA121" s="83"/>
      <c r="AB121" s="83"/>
      <c r="AC121" s="37"/>
      <c r="AD121" s="83"/>
      <c r="AE121" s="83"/>
      <c r="AF121" s="37"/>
      <c r="AG121" s="83"/>
      <c r="AH121" s="83"/>
      <c r="AI121" s="90">
        <f>VLOOKUP(B121,[1]Body!$B$5:$AI$500,34,FALSE)</f>
        <v>19</v>
      </c>
      <c r="AJ121" s="37">
        <f>MAX(E121,H121,K121,N121,Q121,T121,W121,Z121,AC121,AF121)</f>
        <v>19</v>
      </c>
      <c r="AK121" s="91">
        <f>COUNTIF(E121:AH121,AJ121)</f>
        <v>1</v>
      </c>
      <c r="AL121" s="92">
        <f>SUM(G121,J121,M121,P121,S121,V121,Y121,AB121,AE121,AH121)</f>
        <v>3</v>
      </c>
      <c r="AM121" s="91">
        <f>IF(E121&gt;0,1,0)+IF(H121&gt;0,1,0)+IF(K121&gt;0,1,0)+IF(N121&gt;0,1,0)+IF(Q121&gt;0,1,0)+IF(T121&gt;0,1,0)+IF(W121&gt;0,1,0)+IF(Z121&gt;0,1,0)+IF(AC121&gt;0,1,0)+IF(AF121&gt;0,1,0)</f>
        <v>1</v>
      </c>
      <c r="AN121" s="93">
        <f>SUM(F121,I121,L121,O121,R121,U121,X121,AA121,AD121,AG121)</f>
        <v>3</v>
      </c>
      <c r="AO121" s="42" t="str">
        <f>VLOOKUP(B121,[1]Body!$B$5:$AJ$500,35,FALSE)</f>
        <v/>
      </c>
      <c r="AP121" s="43"/>
    </row>
    <row r="122" spans="1:42" ht="15.75" customHeight="1" x14ac:dyDescent="0.3">
      <c r="A122" s="38">
        <v>35</v>
      </c>
      <c r="B122" s="34" t="s">
        <v>117</v>
      </c>
      <c r="C122" s="35">
        <v>1000</v>
      </c>
      <c r="D122" s="36" t="s">
        <v>48</v>
      </c>
      <c r="E122" s="37">
        <v>19</v>
      </c>
      <c r="F122" s="83">
        <v>3</v>
      </c>
      <c r="G122" s="83">
        <v>2</v>
      </c>
      <c r="H122" s="37">
        <v>0</v>
      </c>
      <c r="I122" s="83">
        <v>0</v>
      </c>
      <c r="J122" s="83">
        <v>0</v>
      </c>
      <c r="K122" s="37">
        <v>0</v>
      </c>
      <c r="L122" s="83">
        <v>0</v>
      </c>
      <c r="M122" s="83">
        <v>0</v>
      </c>
      <c r="N122" s="37">
        <v>0</v>
      </c>
      <c r="O122" s="83">
        <v>0</v>
      </c>
      <c r="P122" s="83">
        <v>0</v>
      </c>
      <c r="Q122" s="37">
        <v>0</v>
      </c>
      <c r="R122" s="83">
        <v>0</v>
      </c>
      <c r="S122" s="83">
        <v>0</v>
      </c>
      <c r="T122" s="37">
        <v>0</v>
      </c>
      <c r="U122" s="83">
        <v>0</v>
      </c>
      <c r="V122" s="83">
        <v>0</v>
      </c>
      <c r="W122" s="37"/>
      <c r="X122" s="83"/>
      <c r="Y122" s="83"/>
      <c r="Z122" s="37"/>
      <c r="AA122" s="83"/>
      <c r="AB122" s="83"/>
      <c r="AC122" s="37"/>
      <c r="AD122" s="83"/>
      <c r="AE122" s="83"/>
      <c r="AF122" s="37"/>
      <c r="AG122" s="83"/>
      <c r="AH122" s="83"/>
      <c r="AI122" s="90">
        <f>VLOOKUP(B122,[1]Body!$B$5:$AI$500,34,FALSE)</f>
        <v>19</v>
      </c>
      <c r="AJ122" s="37">
        <f>MAX(E122,H122,K122,N122,Q122,T122,W122,Z122,AC122,AF122)</f>
        <v>19</v>
      </c>
      <c r="AK122" s="91">
        <f>COUNTIF(E122:AH122,AJ122)</f>
        <v>1</v>
      </c>
      <c r="AL122" s="92">
        <f>SUM(G122,J122,M122,P122,S122,V122,Y122,AB122,AE122,AH122)</f>
        <v>2</v>
      </c>
      <c r="AM122" s="91">
        <f>IF(E122&gt;0,1,0)+IF(H122&gt;0,1,0)+IF(K122&gt;0,1,0)+IF(N122&gt;0,1,0)+IF(Q122&gt;0,1,0)+IF(T122&gt;0,1,0)+IF(W122&gt;0,1,0)+IF(Z122&gt;0,1,0)+IF(AC122&gt;0,1,0)+IF(AF122&gt;0,1,0)</f>
        <v>1</v>
      </c>
      <c r="AN122" s="93">
        <f>SUM(F122,I122,L122,O122,R122,U122,X122,AA122,AD122,AG122)</f>
        <v>3</v>
      </c>
      <c r="AO122" s="42" t="str">
        <f>VLOOKUP(B122,[1]Body!$B$5:$AJ$500,35,FALSE)</f>
        <v/>
      </c>
      <c r="AP122" s="43"/>
    </row>
    <row r="123" spans="1:42" ht="15.75" customHeight="1" x14ac:dyDescent="0.3">
      <c r="A123" s="38">
        <v>36</v>
      </c>
      <c r="B123" s="34" t="s">
        <v>256</v>
      </c>
      <c r="C123" s="35">
        <v>1000</v>
      </c>
      <c r="D123" s="36" t="s">
        <v>257</v>
      </c>
      <c r="E123" s="37"/>
      <c r="F123" s="83"/>
      <c r="G123" s="83"/>
      <c r="H123" s="37"/>
      <c r="I123" s="83"/>
      <c r="J123" s="83"/>
      <c r="K123" s="37"/>
      <c r="L123" s="83"/>
      <c r="M123" s="83"/>
      <c r="N123" s="37"/>
      <c r="O123" s="83"/>
      <c r="P123" s="83"/>
      <c r="Q123" s="37">
        <v>18</v>
      </c>
      <c r="R123" s="83">
        <v>3</v>
      </c>
      <c r="S123" s="83">
        <v>3</v>
      </c>
      <c r="T123" s="37">
        <v>0</v>
      </c>
      <c r="U123" s="83">
        <v>0</v>
      </c>
      <c r="V123" s="83">
        <v>0</v>
      </c>
      <c r="W123" s="37"/>
      <c r="X123" s="83"/>
      <c r="Y123" s="83"/>
      <c r="Z123" s="37"/>
      <c r="AA123" s="83"/>
      <c r="AB123" s="83"/>
      <c r="AC123" s="37"/>
      <c r="AD123" s="83"/>
      <c r="AE123" s="83"/>
      <c r="AF123" s="37"/>
      <c r="AG123" s="83"/>
      <c r="AH123" s="83"/>
      <c r="AI123" s="90">
        <f>VLOOKUP(B123,[1]Body!$B$5:$AI$500,34,FALSE)</f>
        <v>18</v>
      </c>
      <c r="AJ123" s="37">
        <f>MAX(E123,H123,K123,N123,Q123,T123,W123,Z123,AC123,AF123)</f>
        <v>18</v>
      </c>
      <c r="AK123" s="91">
        <f>COUNTIF(E123:AH123,AJ123)</f>
        <v>1</v>
      </c>
      <c r="AL123" s="92">
        <f>SUM(G123,J123,M123,P123,S123,V123,Y123,AB123,AE123,AH123)</f>
        <v>3</v>
      </c>
      <c r="AM123" s="91">
        <f>IF(E123&gt;0,1,0)+IF(H123&gt;0,1,0)+IF(K123&gt;0,1,0)+IF(N123&gt;0,1,0)+IF(Q123&gt;0,1,0)+IF(T123&gt;0,1,0)+IF(W123&gt;0,1,0)+IF(Z123&gt;0,1,0)+IF(AC123&gt;0,1,0)+IF(AF123&gt;0,1,0)</f>
        <v>1</v>
      </c>
      <c r="AN123" s="93">
        <f>SUM(F123,I123,L123,O123,R123,U123,X123,AA123,AD123,AG123)</f>
        <v>3</v>
      </c>
      <c r="AO123" s="42" t="str">
        <f>VLOOKUP(B123,[1]Body!$B$5:$AJ$500,35,FALSE)</f>
        <v/>
      </c>
      <c r="AP123" s="43"/>
    </row>
    <row r="124" spans="1:42" ht="15.75" customHeight="1" x14ac:dyDescent="0.3">
      <c r="A124" s="38">
        <v>37</v>
      </c>
      <c r="B124" s="34" t="s">
        <v>443</v>
      </c>
      <c r="C124" s="35">
        <v>1000</v>
      </c>
      <c r="D124" s="36" t="s">
        <v>461</v>
      </c>
      <c r="E124" s="37"/>
      <c r="F124" s="83"/>
      <c r="G124" s="83"/>
      <c r="H124" s="37"/>
      <c r="I124" s="83"/>
      <c r="J124" s="83"/>
      <c r="K124" s="37"/>
      <c r="L124" s="83"/>
      <c r="M124" s="83"/>
      <c r="N124" s="37"/>
      <c r="O124" s="83"/>
      <c r="P124" s="83"/>
      <c r="Q124" s="37"/>
      <c r="R124" s="83"/>
      <c r="S124" s="83"/>
      <c r="T124" s="37">
        <v>17</v>
      </c>
      <c r="U124" s="83">
        <v>3</v>
      </c>
      <c r="V124" s="83">
        <v>3</v>
      </c>
      <c r="W124" s="37"/>
      <c r="X124" s="83"/>
      <c r="Y124" s="83"/>
      <c r="Z124" s="37"/>
      <c r="AA124" s="83"/>
      <c r="AB124" s="83"/>
      <c r="AC124" s="37"/>
      <c r="AD124" s="83"/>
      <c r="AE124" s="83"/>
      <c r="AF124" s="37"/>
      <c r="AG124" s="83"/>
      <c r="AH124" s="83"/>
      <c r="AI124" s="90">
        <f>VLOOKUP(B124,[1]Body!$B$5:$AI$500,34,FALSE)</f>
        <v>17</v>
      </c>
      <c r="AJ124" s="37">
        <f>MAX(E124,H124,K124,N124,Q124,T124,W124,Z124,AC124,AF124)</f>
        <v>17</v>
      </c>
      <c r="AK124" s="91">
        <f>COUNTIF(E124:AH124,AJ124)</f>
        <v>1</v>
      </c>
      <c r="AL124" s="92">
        <f>SUM(G124,J124,M124,P124,S124,V124,Y124,AB124,AE124,AH124)</f>
        <v>3</v>
      </c>
      <c r="AM124" s="91">
        <f>IF(E124&gt;0,1,0)+IF(H124&gt;0,1,0)+IF(K124&gt;0,1,0)+IF(N124&gt;0,1,0)+IF(Q124&gt;0,1,0)+IF(T124&gt;0,1,0)+IF(W124&gt;0,1,0)+IF(Z124&gt;0,1,0)+IF(AC124&gt;0,1,0)+IF(AF124&gt;0,1,0)</f>
        <v>1</v>
      </c>
      <c r="AN124" s="93">
        <f>SUM(F124,I124,L124,O124,R124,U124,X124,AA124,AD124,AG124)</f>
        <v>3</v>
      </c>
      <c r="AO124" s="42" t="str">
        <f>VLOOKUP(B124,[1]Body!$B$5:$AJ$500,35,FALSE)</f>
        <v/>
      </c>
      <c r="AP124" s="43"/>
    </row>
    <row r="125" spans="1:42" ht="15.75" customHeight="1" x14ac:dyDescent="0.3">
      <c r="A125" s="38">
        <v>38</v>
      </c>
      <c r="B125" s="34" t="s">
        <v>444</v>
      </c>
      <c r="C125" s="35">
        <v>1000</v>
      </c>
      <c r="D125" s="36" t="s">
        <v>454</v>
      </c>
      <c r="E125" s="37"/>
      <c r="F125" s="83"/>
      <c r="G125" s="83"/>
      <c r="H125" s="37"/>
      <c r="I125" s="83"/>
      <c r="J125" s="83"/>
      <c r="K125" s="37"/>
      <c r="L125" s="83"/>
      <c r="M125" s="83"/>
      <c r="N125" s="37"/>
      <c r="O125" s="83"/>
      <c r="P125" s="83"/>
      <c r="Q125" s="37"/>
      <c r="R125" s="83"/>
      <c r="S125" s="83"/>
      <c r="T125" s="37">
        <v>16</v>
      </c>
      <c r="U125" s="83">
        <v>3</v>
      </c>
      <c r="V125" s="83">
        <v>2</v>
      </c>
      <c r="W125" s="37"/>
      <c r="X125" s="83"/>
      <c r="Y125" s="83"/>
      <c r="Z125" s="37"/>
      <c r="AA125" s="83"/>
      <c r="AB125" s="83"/>
      <c r="AC125" s="37"/>
      <c r="AD125" s="83"/>
      <c r="AE125" s="83"/>
      <c r="AF125" s="37"/>
      <c r="AG125" s="83"/>
      <c r="AH125" s="83"/>
      <c r="AI125" s="90">
        <f>VLOOKUP(B125,[1]Body!$B$5:$AI$500,34,FALSE)</f>
        <v>16</v>
      </c>
      <c r="AJ125" s="37">
        <f>MAX(E125,H125,K125,N125,Q125,T125,W125,Z125,AC125,AF125)</f>
        <v>16</v>
      </c>
      <c r="AK125" s="91">
        <f>COUNTIF(E125:AH125,AJ125)</f>
        <v>1</v>
      </c>
      <c r="AL125" s="92">
        <f>SUM(G125,J125,M125,P125,S125,V125,Y125,AB125,AE125,AH125)</f>
        <v>2</v>
      </c>
      <c r="AM125" s="91">
        <f>IF(E125&gt;0,1,0)+IF(H125&gt;0,1,0)+IF(K125&gt;0,1,0)+IF(N125&gt;0,1,0)+IF(Q125&gt;0,1,0)+IF(T125&gt;0,1,0)+IF(W125&gt;0,1,0)+IF(Z125&gt;0,1,0)+IF(AC125&gt;0,1,0)+IF(AF125&gt;0,1,0)</f>
        <v>1</v>
      </c>
      <c r="AN125" s="93">
        <f>SUM(F125,I125,L125,O125,R125,U125,X125,AA125,AD125,AG125)</f>
        <v>3</v>
      </c>
      <c r="AO125" s="42" t="str">
        <f>VLOOKUP(B125,[1]Body!$B$5:$AJ$500,35,FALSE)</f>
        <v/>
      </c>
      <c r="AP125" s="43"/>
    </row>
    <row r="126" spans="1:42" ht="15.6" x14ac:dyDescent="0.3">
      <c r="A126" s="38">
        <v>39</v>
      </c>
      <c r="B126" s="34" t="s">
        <v>230</v>
      </c>
      <c r="C126" s="35">
        <v>1000</v>
      </c>
      <c r="D126" s="36" t="s">
        <v>225</v>
      </c>
      <c r="E126" s="37"/>
      <c r="F126" s="83"/>
      <c r="G126" s="83"/>
      <c r="H126" s="37"/>
      <c r="I126" s="83"/>
      <c r="J126" s="83"/>
      <c r="K126" s="37"/>
      <c r="L126" s="83"/>
      <c r="M126" s="83"/>
      <c r="N126" s="37">
        <v>16</v>
      </c>
      <c r="O126" s="83">
        <v>1</v>
      </c>
      <c r="P126" s="83">
        <v>1</v>
      </c>
      <c r="Q126" s="37">
        <v>0</v>
      </c>
      <c r="R126" s="83">
        <v>0</v>
      </c>
      <c r="S126" s="83">
        <v>0</v>
      </c>
      <c r="T126" s="37">
        <v>0</v>
      </c>
      <c r="U126" s="83">
        <v>0</v>
      </c>
      <c r="V126" s="83">
        <v>0</v>
      </c>
      <c r="W126" s="37"/>
      <c r="X126" s="83"/>
      <c r="Y126" s="83"/>
      <c r="Z126" s="37"/>
      <c r="AA126" s="83"/>
      <c r="AB126" s="83"/>
      <c r="AC126" s="37"/>
      <c r="AD126" s="83"/>
      <c r="AE126" s="83"/>
      <c r="AF126" s="37"/>
      <c r="AG126" s="83"/>
      <c r="AH126" s="83"/>
      <c r="AI126" s="90">
        <f>VLOOKUP(B126,[1]Body!$B$5:$AI$500,34,FALSE)</f>
        <v>16</v>
      </c>
      <c r="AJ126" s="37">
        <f>MAX(E126,H126,K126,N126,Q126,T126,W126,Z126,AC126,AF126)</f>
        <v>16</v>
      </c>
      <c r="AK126" s="91">
        <f>COUNTIF(E126:AH126,AJ126)</f>
        <v>1</v>
      </c>
      <c r="AL126" s="92">
        <f>SUM(G126,J126,M126,P126,S126,V126,Y126,AB126,AE126,AH126)</f>
        <v>1</v>
      </c>
      <c r="AM126" s="91">
        <f>IF(E126&gt;0,1,0)+IF(H126&gt;0,1,0)+IF(K126&gt;0,1,0)+IF(N126&gt;0,1,0)+IF(Q126&gt;0,1,0)+IF(T126&gt;0,1,0)+IF(W126&gt;0,1,0)+IF(Z126&gt;0,1,0)+IF(AC126&gt;0,1,0)+IF(AF126&gt;0,1,0)</f>
        <v>1</v>
      </c>
      <c r="AN126" s="93">
        <f>SUM(F126,I126,L126,O126,R126,U126,X126,AA126,AD126,AG126)</f>
        <v>1</v>
      </c>
      <c r="AO126" s="42" t="str">
        <f>VLOOKUP(B126,[1]Body!$B$5:$AJ$500,35,FALSE)</f>
        <v/>
      </c>
      <c r="AP126" s="43"/>
    </row>
    <row r="127" spans="1:42" ht="15.75" customHeight="1" x14ac:dyDescent="0.3">
      <c r="A127" s="38">
        <v>40</v>
      </c>
      <c r="B127" s="34" t="s">
        <v>258</v>
      </c>
      <c r="C127" s="35">
        <v>1000</v>
      </c>
      <c r="D127" s="36" t="s">
        <v>222</v>
      </c>
      <c r="E127" s="37"/>
      <c r="F127" s="83"/>
      <c r="G127" s="83"/>
      <c r="H127" s="37"/>
      <c r="I127" s="83"/>
      <c r="J127" s="83"/>
      <c r="K127" s="37"/>
      <c r="L127" s="83"/>
      <c r="M127" s="83"/>
      <c r="N127" s="37"/>
      <c r="O127" s="83"/>
      <c r="P127" s="83"/>
      <c r="Q127" s="37">
        <v>15</v>
      </c>
      <c r="R127" s="83">
        <v>0.5</v>
      </c>
      <c r="S127" s="83">
        <v>0</v>
      </c>
      <c r="T127" s="37">
        <v>0</v>
      </c>
      <c r="U127" s="83">
        <v>0</v>
      </c>
      <c r="V127" s="83">
        <v>0</v>
      </c>
      <c r="W127" s="37"/>
      <c r="X127" s="83"/>
      <c r="Y127" s="83"/>
      <c r="Z127" s="37"/>
      <c r="AA127" s="83"/>
      <c r="AB127" s="83"/>
      <c r="AC127" s="37"/>
      <c r="AD127" s="83"/>
      <c r="AE127" s="83"/>
      <c r="AF127" s="37"/>
      <c r="AG127" s="83"/>
      <c r="AH127" s="83"/>
      <c r="AI127" s="90">
        <f>VLOOKUP(B127,[1]Body!$B$5:$AI$500,34,FALSE)</f>
        <v>15</v>
      </c>
      <c r="AJ127" s="37">
        <f>MAX(E127,H127,K127,N127,Q127,T127,W127,Z127,AC127,AF127)</f>
        <v>15</v>
      </c>
      <c r="AK127" s="91">
        <f>COUNTIF(E127:AH127,AJ127)</f>
        <v>1</v>
      </c>
      <c r="AL127" s="92">
        <f>SUM(G127,J127,M127,P127,S127,V127,Y127,AB127,AE127,AH127)</f>
        <v>0</v>
      </c>
      <c r="AM127" s="91">
        <f>IF(E127&gt;0,1,0)+IF(H127&gt;0,1,0)+IF(K127&gt;0,1,0)+IF(N127&gt;0,1,0)+IF(Q127&gt;0,1,0)+IF(T127&gt;0,1,0)+IF(W127&gt;0,1,0)+IF(Z127&gt;0,1,0)+IF(AC127&gt;0,1,0)+IF(AF127&gt;0,1,0)</f>
        <v>1</v>
      </c>
      <c r="AN127" s="93">
        <f>SUM(F127,I127,L127,O127,R127,U127,X127,AA127,AD127,AG127)</f>
        <v>0.5</v>
      </c>
      <c r="AO127" s="42" t="str">
        <f>VLOOKUP(B127,[1]Body!$B$5:$AJ$500,35,FALSE)</f>
        <v/>
      </c>
      <c r="AP127" s="43"/>
    </row>
    <row r="128" spans="1:42" ht="15.75" customHeight="1" x14ac:dyDescent="0.3">
      <c r="A128" s="38">
        <v>41</v>
      </c>
      <c r="B128" s="34" t="s">
        <v>119</v>
      </c>
      <c r="C128" s="35">
        <v>1000</v>
      </c>
      <c r="D128" s="36" t="s">
        <v>51</v>
      </c>
      <c r="E128" s="37">
        <v>14</v>
      </c>
      <c r="F128" s="83">
        <v>2.5</v>
      </c>
      <c r="G128" s="83">
        <v>2</v>
      </c>
      <c r="H128" s="37">
        <v>0</v>
      </c>
      <c r="I128" s="83">
        <v>0</v>
      </c>
      <c r="J128" s="83">
        <v>0</v>
      </c>
      <c r="K128" s="37">
        <v>0</v>
      </c>
      <c r="L128" s="83">
        <v>0</v>
      </c>
      <c r="M128" s="83">
        <v>0</v>
      </c>
      <c r="N128" s="37">
        <v>0</v>
      </c>
      <c r="O128" s="83">
        <v>0</v>
      </c>
      <c r="P128" s="83">
        <v>0</v>
      </c>
      <c r="Q128" s="37">
        <v>0</v>
      </c>
      <c r="R128" s="83">
        <v>0</v>
      </c>
      <c r="S128" s="83">
        <v>0</v>
      </c>
      <c r="T128" s="37">
        <v>0</v>
      </c>
      <c r="U128" s="83">
        <v>0</v>
      </c>
      <c r="V128" s="83">
        <v>0</v>
      </c>
      <c r="W128" s="37"/>
      <c r="X128" s="83"/>
      <c r="Y128" s="83"/>
      <c r="Z128" s="37"/>
      <c r="AA128" s="83"/>
      <c r="AB128" s="83"/>
      <c r="AC128" s="37"/>
      <c r="AD128" s="83"/>
      <c r="AE128" s="83"/>
      <c r="AF128" s="37"/>
      <c r="AG128" s="83"/>
      <c r="AH128" s="83"/>
      <c r="AI128" s="90">
        <f>VLOOKUP(B128,[1]Body!$B$5:$AI$500,34,FALSE)</f>
        <v>14</v>
      </c>
      <c r="AJ128" s="37">
        <f>MAX(E128,H128,K128,N128,Q128,T128,W128,Z128,AC128,AF128)</f>
        <v>14</v>
      </c>
      <c r="AK128" s="91">
        <f>COUNTIF(E128:AH128,AJ128)</f>
        <v>1</v>
      </c>
      <c r="AL128" s="92">
        <f>SUM(G128,J128,M128,P128,S128,V128,Y128,AB128,AE128,AH128)</f>
        <v>2</v>
      </c>
      <c r="AM128" s="91">
        <f>IF(E128&gt;0,1,0)+IF(H128&gt;0,1,0)+IF(K128&gt;0,1,0)+IF(N128&gt;0,1,0)+IF(Q128&gt;0,1,0)+IF(T128&gt;0,1,0)+IF(W128&gt;0,1,0)+IF(Z128&gt;0,1,0)+IF(AC128&gt;0,1,0)+IF(AF128&gt;0,1,0)</f>
        <v>1</v>
      </c>
      <c r="AN128" s="93">
        <f>SUM(F128,I128,L128,O128,R128,U128,X128,AA128,AD128,AG128)</f>
        <v>2.5</v>
      </c>
      <c r="AO128" s="42" t="str">
        <f>VLOOKUP(B128,[1]Body!$B$5:$AJ$500,35,FALSE)</f>
        <v/>
      </c>
      <c r="AP128" s="43"/>
    </row>
    <row r="129" spans="1:42" ht="15.75" customHeight="1" x14ac:dyDescent="0.3">
      <c r="A129" s="38">
        <v>42</v>
      </c>
      <c r="B129" s="34" t="s">
        <v>120</v>
      </c>
      <c r="C129" s="35">
        <v>1000</v>
      </c>
      <c r="D129" s="36" t="s">
        <v>67</v>
      </c>
      <c r="E129" s="37">
        <v>13</v>
      </c>
      <c r="F129" s="83">
        <v>2.5</v>
      </c>
      <c r="G129" s="83">
        <v>2</v>
      </c>
      <c r="H129" s="37">
        <v>0</v>
      </c>
      <c r="I129" s="83">
        <v>0</v>
      </c>
      <c r="J129" s="83">
        <v>0</v>
      </c>
      <c r="K129" s="37">
        <v>0</v>
      </c>
      <c r="L129" s="83">
        <v>0</v>
      </c>
      <c r="M129" s="83">
        <v>0</v>
      </c>
      <c r="N129" s="37">
        <v>0</v>
      </c>
      <c r="O129" s="83">
        <v>0</v>
      </c>
      <c r="P129" s="83">
        <v>0</v>
      </c>
      <c r="Q129" s="37">
        <v>0</v>
      </c>
      <c r="R129" s="83">
        <v>0</v>
      </c>
      <c r="S129" s="83">
        <v>0</v>
      </c>
      <c r="T129" s="37">
        <v>0</v>
      </c>
      <c r="U129" s="83">
        <v>0</v>
      </c>
      <c r="V129" s="83">
        <v>0</v>
      </c>
      <c r="W129" s="37"/>
      <c r="X129" s="83"/>
      <c r="Y129" s="83"/>
      <c r="Z129" s="37"/>
      <c r="AA129" s="83"/>
      <c r="AB129" s="83"/>
      <c r="AC129" s="37"/>
      <c r="AD129" s="83"/>
      <c r="AE129" s="83"/>
      <c r="AF129" s="37"/>
      <c r="AG129" s="83"/>
      <c r="AH129" s="83"/>
      <c r="AI129" s="90">
        <f>VLOOKUP(B129,[1]Body!$B$5:$AI$500,34,FALSE)</f>
        <v>13</v>
      </c>
      <c r="AJ129" s="37">
        <f>MAX(E129,H129,K129,N129,Q129,T129,W129,Z129,AC129,AF129)</f>
        <v>13</v>
      </c>
      <c r="AK129" s="91">
        <f>COUNTIF(E129:AH129,AJ129)</f>
        <v>1</v>
      </c>
      <c r="AL129" s="92">
        <f>SUM(G129,J129,M129,P129,S129,V129,Y129,AB129,AE129,AH129)</f>
        <v>2</v>
      </c>
      <c r="AM129" s="91">
        <f>IF(E129&gt;0,1,0)+IF(H129&gt;0,1,0)+IF(K129&gt;0,1,0)+IF(N129&gt;0,1,0)+IF(Q129&gt;0,1,0)+IF(T129&gt;0,1,0)+IF(W129&gt;0,1,0)+IF(Z129&gt;0,1,0)+IF(AC129&gt;0,1,0)+IF(AF129&gt;0,1,0)</f>
        <v>1</v>
      </c>
      <c r="AN129" s="93">
        <f>SUM(F129,I129,L129,O129,R129,U129,X129,AA129,AD129,AG129)</f>
        <v>2.5</v>
      </c>
      <c r="AO129" s="42" t="str">
        <f>VLOOKUP(B129,[1]Body!$B$5:$AJ$500,35,FALSE)</f>
        <v/>
      </c>
      <c r="AP129" s="43"/>
    </row>
    <row r="130" spans="1:42" ht="15.75" customHeight="1" thickBot="1" x14ac:dyDescent="0.35">
      <c r="A130" s="38">
        <v>43</v>
      </c>
      <c r="B130" s="34" t="s">
        <v>121</v>
      </c>
      <c r="C130" s="35">
        <v>1000</v>
      </c>
      <c r="D130" s="36" t="s">
        <v>42</v>
      </c>
      <c r="E130" s="37">
        <v>11</v>
      </c>
      <c r="F130" s="83">
        <v>2</v>
      </c>
      <c r="G130" s="83">
        <v>1</v>
      </c>
      <c r="H130" s="37">
        <v>0</v>
      </c>
      <c r="I130" s="83">
        <v>0</v>
      </c>
      <c r="J130" s="83">
        <v>0</v>
      </c>
      <c r="K130" s="37">
        <v>0</v>
      </c>
      <c r="L130" s="83">
        <v>0</v>
      </c>
      <c r="M130" s="83">
        <v>0</v>
      </c>
      <c r="N130" s="37">
        <v>0</v>
      </c>
      <c r="O130" s="83">
        <v>0</v>
      </c>
      <c r="P130" s="83">
        <v>0</v>
      </c>
      <c r="Q130" s="37">
        <v>0</v>
      </c>
      <c r="R130" s="83">
        <v>0</v>
      </c>
      <c r="S130" s="83">
        <v>0</v>
      </c>
      <c r="T130" s="37">
        <v>0</v>
      </c>
      <c r="U130" s="83">
        <v>0</v>
      </c>
      <c r="V130" s="83">
        <v>0</v>
      </c>
      <c r="W130" s="37"/>
      <c r="X130" s="83"/>
      <c r="Y130" s="83"/>
      <c r="Z130" s="37"/>
      <c r="AA130" s="83"/>
      <c r="AB130" s="83"/>
      <c r="AC130" s="37"/>
      <c r="AD130" s="83"/>
      <c r="AE130" s="83"/>
      <c r="AF130" s="37"/>
      <c r="AG130" s="83"/>
      <c r="AH130" s="83"/>
      <c r="AI130" s="90">
        <f>VLOOKUP(B130,[1]Body!$B$5:$AI$500,34,FALSE)</f>
        <v>11</v>
      </c>
      <c r="AJ130" s="37">
        <f>MAX(E130,H130,K130,N130,Q130,T130,W130,Z130,AC130,AF130)</f>
        <v>11</v>
      </c>
      <c r="AK130" s="91">
        <f>COUNTIF(E130:AH130,AJ130)</f>
        <v>1</v>
      </c>
      <c r="AL130" s="92">
        <f>SUM(G130,J130,M130,P130,S130,V130,Y130,AB130,AE130,AH130)</f>
        <v>1</v>
      </c>
      <c r="AM130" s="91">
        <f>IF(E130&gt;0,1,0)+IF(H130&gt;0,1,0)+IF(K130&gt;0,1,0)+IF(N130&gt;0,1,0)+IF(Q130&gt;0,1,0)+IF(T130&gt;0,1,0)+IF(W130&gt;0,1,0)+IF(Z130&gt;0,1,0)+IF(AC130&gt;0,1,0)+IF(AF130&gt;0,1,0)</f>
        <v>1</v>
      </c>
      <c r="AN130" s="93">
        <f>SUM(F130,I130,L130,O130,R130,U130,X130,AA130,AD130,AG130)</f>
        <v>2</v>
      </c>
      <c r="AO130" s="42" t="str">
        <f>VLOOKUP(B130,[1]Body!$B$5:$AJ$500,35,FALSE)</f>
        <v/>
      </c>
      <c r="AP130" s="43"/>
    </row>
    <row r="131" spans="1:42" ht="16.2" thickBot="1" x14ac:dyDescent="0.35">
      <c r="A131" s="11"/>
      <c r="B131" s="106"/>
      <c r="C131" s="13"/>
      <c r="D131" s="47"/>
      <c r="E131" s="107">
        <v>25</v>
      </c>
      <c r="F131" s="83"/>
      <c r="G131" s="83"/>
      <c r="H131" s="107">
        <v>14</v>
      </c>
      <c r="I131" s="83"/>
      <c r="J131" s="83"/>
      <c r="K131" s="107">
        <v>14</v>
      </c>
      <c r="L131" s="83"/>
      <c r="M131" s="83"/>
      <c r="N131" s="107">
        <v>18</v>
      </c>
      <c r="O131" s="83"/>
      <c r="P131" s="83"/>
      <c r="Q131" s="107">
        <v>19</v>
      </c>
      <c r="R131" s="83"/>
      <c r="S131" s="83"/>
      <c r="T131" s="107">
        <v>23</v>
      </c>
      <c r="U131" s="83"/>
      <c r="V131" s="83"/>
      <c r="W131" s="107">
        <f>COUNTIF(W88:W130,"&gt;0")</f>
        <v>0</v>
      </c>
      <c r="X131" s="83"/>
      <c r="Y131" s="83"/>
      <c r="Z131" s="107">
        <f>COUNTIF(Z88:Z130,"&gt;0")</f>
        <v>0</v>
      </c>
      <c r="AA131" s="83"/>
      <c r="AB131" s="83"/>
      <c r="AC131" s="107">
        <f>COUNTIF(AC88:AC130,"&gt;0")</f>
        <v>0</v>
      </c>
      <c r="AD131" s="83"/>
      <c r="AE131" s="83"/>
      <c r="AF131" s="107">
        <f>COUNTIF(AF88:AF130,"&gt;0")</f>
        <v>0</v>
      </c>
      <c r="AG131" s="83"/>
      <c r="AH131" s="83"/>
      <c r="AI131" s="20"/>
      <c r="AJ131" s="21"/>
      <c r="AK131" s="21"/>
      <c r="AL131" s="88"/>
      <c r="AM131" s="48"/>
      <c r="AN131" s="23"/>
      <c r="AO131" s="42"/>
      <c r="AP131" s="43"/>
    </row>
    <row r="132" spans="1:42" ht="15.75" customHeight="1" thickBot="1" x14ac:dyDescent="0.35">
      <c r="A132" s="49"/>
      <c r="B132" s="108" t="s">
        <v>123</v>
      </c>
      <c r="C132" s="35"/>
      <c r="D132" s="36"/>
      <c r="E132" s="37"/>
      <c r="F132" s="83"/>
      <c r="G132" s="83"/>
      <c r="H132" s="37"/>
      <c r="I132" s="83"/>
      <c r="J132" s="83"/>
      <c r="K132" s="37"/>
      <c r="L132" s="83"/>
      <c r="M132" s="83"/>
      <c r="N132" s="37" t="s">
        <v>3</v>
      </c>
      <c r="O132" s="83"/>
      <c r="P132" s="83"/>
      <c r="Q132" s="37"/>
      <c r="R132" s="83"/>
      <c r="S132" s="83"/>
      <c r="T132" s="37" t="s">
        <v>4</v>
      </c>
      <c r="U132" s="83"/>
      <c r="V132" s="83"/>
      <c r="W132" s="37"/>
      <c r="X132" s="83"/>
      <c r="Y132" s="83"/>
      <c r="Z132" s="37"/>
      <c r="AA132" s="83"/>
      <c r="AB132" s="83"/>
      <c r="AC132" s="37"/>
      <c r="AD132" s="83"/>
      <c r="AE132" s="83"/>
      <c r="AF132" s="37"/>
      <c r="AG132" s="83"/>
      <c r="AH132" s="83"/>
      <c r="AI132" s="20" t="s">
        <v>5</v>
      </c>
      <c r="AJ132" s="21"/>
      <c r="AK132" s="110" t="s">
        <v>6</v>
      </c>
      <c r="AL132" s="88"/>
      <c r="AM132" s="22" t="s">
        <v>7</v>
      </c>
      <c r="AN132" s="23" t="s">
        <v>8</v>
      </c>
      <c r="AO132" s="42"/>
      <c r="AP132" s="43"/>
    </row>
    <row r="133" spans="1:42" ht="15.6" x14ac:dyDescent="0.3">
      <c r="A133" s="38"/>
      <c r="B133" s="40" t="s">
        <v>9</v>
      </c>
      <c r="C133" s="35" t="s">
        <v>10</v>
      </c>
      <c r="D133" s="36" t="s">
        <v>11</v>
      </c>
      <c r="E133" s="37" t="s">
        <v>12</v>
      </c>
      <c r="F133" s="83" t="s">
        <v>13</v>
      </c>
      <c r="G133" s="83" t="s">
        <v>14</v>
      </c>
      <c r="H133" s="37" t="s">
        <v>15</v>
      </c>
      <c r="I133" s="83" t="s">
        <v>13</v>
      </c>
      <c r="J133" s="83" t="s">
        <v>14</v>
      </c>
      <c r="K133" s="37" t="s">
        <v>16</v>
      </c>
      <c r="L133" s="83" t="s">
        <v>13</v>
      </c>
      <c r="M133" s="83" t="s">
        <v>14</v>
      </c>
      <c r="N133" s="37" t="s">
        <v>17</v>
      </c>
      <c r="O133" s="83" t="s">
        <v>13</v>
      </c>
      <c r="P133" s="83" t="s">
        <v>14</v>
      </c>
      <c r="Q133" s="37" t="s">
        <v>18</v>
      </c>
      <c r="R133" s="83" t="s">
        <v>13</v>
      </c>
      <c r="S133" s="83" t="s">
        <v>14</v>
      </c>
      <c r="T133" s="37" t="s">
        <v>19</v>
      </c>
      <c r="U133" s="83" t="s">
        <v>13</v>
      </c>
      <c r="V133" s="83" t="s">
        <v>14</v>
      </c>
      <c r="W133" s="37" t="s">
        <v>20</v>
      </c>
      <c r="X133" s="83" t="s">
        <v>13</v>
      </c>
      <c r="Y133" s="83" t="s">
        <v>14</v>
      </c>
      <c r="Z133" s="37" t="s">
        <v>21</v>
      </c>
      <c r="AA133" s="83" t="s">
        <v>13</v>
      </c>
      <c r="AB133" s="83" t="s">
        <v>14</v>
      </c>
      <c r="AC133" s="37" t="s">
        <v>22</v>
      </c>
      <c r="AD133" s="83" t="s">
        <v>13</v>
      </c>
      <c r="AE133" s="83" t="s">
        <v>14</v>
      </c>
      <c r="AF133" s="37" t="s">
        <v>469</v>
      </c>
      <c r="AG133" s="83" t="s">
        <v>13</v>
      </c>
      <c r="AH133" s="83" t="s">
        <v>14</v>
      </c>
      <c r="AI133" s="29" t="s">
        <v>23</v>
      </c>
      <c r="AJ133" s="111" t="s">
        <v>24</v>
      </c>
      <c r="AK133" s="111" t="s">
        <v>25</v>
      </c>
      <c r="AL133" s="112" t="s">
        <v>26</v>
      </c>
      <c r="AM133" s="89" t="s">
        <v>27</v>
      </c>
      <c r="AN133" s="32" t="s">
        <v>28</v>
      </c>
      <c r="AO133" s="42"/>
      <c r="AP133" s="43"/>
    </row>
    <row r="134" spans="1:42" ht="15.6" x14ac:dyDescent="0.3">
      <c r="A134" s="49">
        <v>1</v>
      </c>
      <c r="B134" s="34" t="s">
        <v>124</v>
      </c>
      <c r="C134" s="35">
        <v>1378</v>
      </c>
      <c r="D134" s="36" t="s">
        <v>51</v>
      </c>
      <c r="E134" s="37">
        <v>32</v>
      </c>
      <c r="F134" s="83">
        <v>5.5</v>
      </c>
      <c r="G134" s="83"/>
      <c r="H134" s="37">
        <v>40</v>
      </c>
      <c r="I134" s="83">
        <v>6</v>
      </c>
      <c r="J134" s="83">
        <v>6</v>
      </c>
      <c r="K134" s="37">
        <v>40</v>
      </c>
      <c r="L134" s="83">
        <v>5.5</v>
      </c>
      <c r="M134" s="83">
        <v>5</v>
      </c>
      <c r="N134" s="37">
        <v>40</v>
      </c>
      <c r="O134" s="83">
        <v>7</v>
      </c>
      <c r="P134" s="83">
        <v>6</v>
      </c>
      <c r="Q134" s="37">
        <v>35</v>
      </c>
      <c r="R134" s="83">
        <v>8</v>
      </c>
      <c r="S134" s="83">
        <v>7</v>
      </c>
      <c r="T134" s="37">
        <v>35</v>
      </c>
      <c r="U134" s="83">
        <v>6</v>
      </c>
      <c r="V134" s="83">
        <v>6</v>
      </c>
      <c r="W134" s="37"/>
      <c r="X134" s="83"/>
      <c r="Y134" s="83"/>
      <c r="Z134" s="37"/>
      <c r="AA134" s="83"/>
      <c r="AB134" s="83"/>
      <c r="AC134" s="37"/>
      <c r="AD134" s="83"/>
      <c r="AE134" s="83"/>
      <c r="AF134" s="37"/>
      <c r="AG134" s="83"/>
      <c r="AH134" s="83"/>
      <c r="AI134" s="90">
        <f>VLOOKUP(B134,[1]Body!$B$5:$AI$500,34,FALSE)</f>
        <v>222</v>
      </c>
      <c r="AJ134" s="37">
        <f>MAX(E134,H134,K134,N134,Q134,T134,W134,Z134,AC134,AF134)</f>
        <v>40</v>
      </c>
      <c r="AK134" s="91">
        <f>COUNTIF(E134:AH134,AJ134)</f>
        <v>3</v>
      </c>
      <c r="AL134" s="92">
        <f>SUM(G134,J134,M134,P134,S134,V134,Y134,AB134,AE134,AH134)</f>
        <v>30</v>
      </c>
      <c r="AM134" s="91">
        <f>IF(E134&gt;0,1,0)+IF(H134&gt;0,1,0)+IF(K134&gt;0,1,0)+IF(N134&gt;0,1,0)+IF(Q134&gt;0,1,0)+IF(T134&gt;0,1,0)+IF(W134&gt;0,1,0)+IF(Z134&gt;0,1,0)+IF(AC134&gt;0,1,0)+IF(AF134&gt;0,1,0)</f>
        <v>6</v>
      </c>
      <c r="AN134" s="93">
        <f>SUM(F134,I134,L134,O134,R134,U134,X134,AA134,AD134,AG134)</f>
        <v>38</v>
      </c>
      <c r="AO134" s="42" t="str">
        <f>VLOOKUP(B134,[1]Body!$B$5:$AJ$500,35,FALSE)</f>
        <v/>
      </c>
      <c r="AP134" s="43"/>
    </row>
    <row r="135" spans="1:42" ht="15.6" x14ac:dyDescent="0.3">
      <c r="A135" s="38">
        <v>2</v>
      </c>
      <c r="B135" s="34" t="s">
        <v>125</v>
      </c>
      <c r="C135" s="35">
        <v>1587</v>
      </c>
      <c r="D135" s="36" t="s">
        <v>51</v>
      </c>
      <c r="E135" s="37">
        <v>35</v>
      </c>
      <c r="F135" s="83">
        <v>6</v>
      </c>
      <c r="G135" s="83">
        <v>6</v>
      </c>
      <c r="H135" s="37">
        <v>32.000000999999997</v>
      </c>
      <c r="I135" s="83">
        <v>5</v>
      </c>
      <c r="J135" s="83">
        <v>5</v>
      </c>
      <c r="K135" s="37">
        <v>32</v>
      </c>
      <c r="L135" s="83">
        <v>5</v>
      </c>
      <c r="M135" s="83"/>
      <c r="N135" s="37">
        <v>32.000000999999997</v>
      </c>
      <c r="O135" s="83">
        <v>6</v>
      </c>
      <c r="P135" s="83">
        <v>6</v>
      </c>
      <c r="Q135" s="37">
        <v>40</v>
      </c>
      <c r="R135" s="83">
        <v>8</v>
      </c>
      <c r="S135" s="83">
        <v>7</v>
      </c>
      <c r="T135" s="37">
        <v>32</v>
      </c>
      <c r="U135" s="83">
        <v>5.5</v>
      </c>
      <c r="V135" s="83">
        <v>5</v>
      </c>
      <c r="W135" s="37"/>
      <c r="X135" s="83"/>
      <c r="Y135" s="83"/>
      <c r="Z135" s="37"/>
      <c r="AA135" s="83"/>
      <c r="AB135" s="83"/>
      <c r="AC135" s="37"/>
      <c r="AD135" s="83"/>
      <c r="AE135" s="83"/>
      <c r="AF135" s="37"/>
      <c r="AG135" s="83"/>
      <c r="AH135" s="83"/>
      <c r="AI135" s="90">
        <f>VLOOKUP(B135,[1]Body!$B$5:$AI$500,34,FALSE)</f>
        <v>203</v>
      </c>
      <c r="AJ135" s="37">
        <f>MAX(E135,H135,K135,N135,Q135,T135,W135,Z135,AC135,AF135)</f>
        <v>40</v>
      </c>
      <c r="AK135" s="91">
        <f>COUNTIF(E135:AH135,AJ135)</f>
        <v>1</v>
      </c>
      <c r="AL135" s="92">
        <f>SUM(G135,J135,M135,P135,S135,V135,Y135,AB135,AE135,AH135)</f>
        <v>29</v>
      </c>
      <c r="AM135" s="91">
        <f>IF(E135&gt;0,1,0)+IF(H135&gt;0,1,0)+IF(K135&gt;0,1,0)+IF(N135&gt;0,1,0)+IF(Q135&gt;0,1,0)+IF(T135&gt;0,1,0)+IF(W135&gt;0,1,0)+IF(Z135&gt;0,1,0)+IF(AC135&gt;0,1,0)+IF(AF135&gt;0,1,0)</f>
        <v>6</v>
      </c>
      <c r="AN135" s="93">
        <f>SUM(F135,I135,L135,O135,R135,U135,X135,AA135,AD135,AG135)</f>
        <v>35.5</v>
      </c>
      <c r="AO135" s="42" t="str">
        <f>VLOOKUP(B135,[1]Body!$B$5:$AJ$500,35,FALSE)</f>
        <v/>
      </c>
      <c r="AP135" s="43"/>
    </row>
    <row r="136" spans="1:42" ht="15.6" x14ac:dyDescent="0.3">
      <c r="A136" s="49">
        <v>3</v>
      </c>
      <c r="B136" s="34" t="s">
        <v>127</v>
      </c>
      <c r="C136" s="35">
        <v>1145</v>
      </c>
      <c r="D136" s="36" t="s">
        <v>51</v>
      </c>
      <c r="E136" s="37">
        <v>30</v>
      </c>
      <c r="F136" s="83">
        <v>5</v>
      </c>
      <c r="G136" s="83">
        <v>5</v>
      </c>
      <c r="H136" s="37">
        <v>29</v>
      </c>
      <c r="I136" s="83">
        <v>4.5</v>
      </c>
      <c r="J136" s="83">
        <v>4</v>
      </c>
      <c r="K136" s="37">
        <v>24</v>
      </c>
      <c r="L136" s="83">
        <v>3</v>
      </c>
      <c r="M136" s="83"/>
      <c r="N136" s="37">
        <v>29</v>
      </c>
      <c r="O136" s="83">
        <v>5</v>
      </c>
      <c r="P136" s="83">
        <v>4</v>
      </c>
      <c r="Q136" s="37">
        <v>30</v>
      </c>
      <c r="R136" s="83">
        <v>6</v>
      </c>
      <c r="S136" s="83">
        <v>6</v>
      </c>
      <c r="T136" s="37">
        <v>30</v>
      </c>
      <c r="U136" s="83">
        <v>5</v>
      </c>
      <c r="V136" s="83">
        <v>5</v>
      </c>
      <c r="W136" s="37"/>
      <c r="X136" s="83"/>
      <c r="Y136" s="83"/>
      <c r="Z136" s="37"/>
      <c r="AA136" s="83"/>
      <c r="AB136" s="83"/>
      <c r="AC136" s="37"/>
      <c r="AD136" s="83"/>
      <c r="AE136" s="83"/>
      <c r="AF136" s="37"/>
      <c r="AG136" s="83"/>
      <c r="AH136" s="83"/>
      <c r="AI136" s="90">
        <f>VLOOKUP(B136,[1]Body!$B$5:$AI$500,34,FALSE)</f>
        <v>172</v>
      </c>
      <c r="AJ136" s="37">
        <f>MAX(E136,H136,K136,N136,Q136,T136,W136,Z136,AC136,AF136)</f>
        <v>30</v>
      </c>
      <c r="AK136" s="91">
        <f>COUNTIF(E136:AH136,AJ136)</f>
        <v>3</v>
      </c>
      <c r="AL136" s="92">
        <f>SUM(G136,J136,M136,P136,S136,V136,Y136,AB136,AE136,AH136)</f>
        <v>24</v>
      </c>
      <c r="AM136" s="91">
        <f>IF(E136&gt;0,1,0)+IF(H136&gt;0,1,0)+IF(K136&gt;0,1,0)+IF(N136&gt;0,1,0)+IF(Q136&gt;0,1,0)+IF(T136&gt;0,1,0)+IF(W136&gt;0,1,0)+IF(Z136&gt;0,1,0)+IF(AC136&gt;0,1,0)+IF(AF136&gt;0,1,0)</f>
        <v>6</v>
      </c>
      <c r="AN136" s="93">
        <f>SUM(F136,I136,L136,O136,R136,U136,X136,AA136,AD136,AG136)</f>
        <v>28.5</v>
      </c>
      <c r="AO136" s="42" t="str">
        <f>VLOOKUP(B136,[1]Body!$B$5:$AJ$500,35,FALSE)</f>
        <v/>
      </c>
      <c r="AP136" s="43"/>
    </row>
    <row r="137" spans="1:42" ht="15.6" x14ac:dyDescent="0.3">
      <c r="A137" s="38">
        <v>4</v>
      </c>
      <c r="B137" s="34" t="s">
        <v>133</v>
      </c>
      <c r="C137" s="35">
        <v>1103</v>
      </c>
      <c r="D137" s="36" t="s">
        <v>60</v>
      </c>
      <c r="E137" s="37">
        <v>26</v>
      </c>
      <c r="F137" s="83">
        <v>5</v>
      </c>
      <c r="G137" s="83">
        <v>5</v>
      </c>
      <c r="H137" s="37">
        <v>23</v>
      </c>
      <c r="I137" s="83">
        <v>3</v>
      </c>
      <c r="J137" s="83"/>
      <c r="K137" s="37">
        <v>27</v>
      </c>
      <c r="L137" s="83">
        <v>4</v>
      </c>
      <c r="M137" s="83">
        <v>4</v>
      </c>
      <c r="N137" s="37">
        <v>30</v>
      </c>
      <c r="O137" s="83">
        <v>5</v>
      </c>
      <c r="P137" s="83">
        <v>5</v>
      </c>
      <c r="Q137" s="37">
        <v>27</v>
      </c>
      <c r="R137" s="83">
        <v>5</v>
      </c>
      <c r="S137" s="83">
        <v>5</v>
      </c>
      <c r="T137" s="37">
        <v>29</v>
      </c>
      <c r="U137" s="83">
        <v>5</v>
      </c>
      <c r="V137" s="83">
        <v>5</v>
      </c>
      <c r="W137" s="37"/>
      <c r="X137" s="83"/>
      <c r="Y137" s="83"/>
      <c r="Z137" s="37"/>
      <c r="AA137" s="83"/>
      <c r="AB137" s="83"/>
      <c r="AC137" s="37"/>
      <c r="AD137" s="83"/>
      <c r="AE137" s="83"/>
      <c r="AF137" s="37"/>
      <c r="AG137" s="83"/>
      <c r="AH137" s="83"/>
      <c r="AI137" s="90">
        <f>VLOOKUP(B137,[1]Body!$B$5:$AI$500,34,FALSE)</f>
        <v>162</v>
      </c>
      <c r="AJ137" s="37">
        <f>MAX(E137,H137,K137,N137,Q137,T137,W137,Z137,AC137,AF137)</f>
        <v>30</v>
      </c>
      <c r="AK137" s="91">
        <f>COUNTIF(E137:AH137,AJ137)</f>
        <v>1</v>
      </c>
      <c r="AL137" s="92">
        <f>SUM(G137,J137,M137,P137,S137,V137,Y137,AB137,AE137,AH137)</f>
        <v>24</v>
      </c>
      <c r="AM137" s="91">
        <f>IF(E137&gt;0,1,0)+IF(H137&gt;0,1,0)+IF(K137&gt;0,1,0)+IF(N137&gt;0,1,0)+IF(Q137&gt;0,1,0)+IF(T137&gt;0,1,0)+IF(W137&gt;0,1,0)+IF(Z137&gt;0,1,0)+IF(AC137&gt;0,1,0)+IF(AF137&gt;0,1,0)</f>
        <v>6</v>
      </c>
      <c r="AN137" s="93">
        <f>SUM(F137,I137,L137,O137,R137,U137,X137,AA137,AD137,AG137)</f>
        <v>27</v>
      </c>
      <c r="AO137" s="42" t="str">
        <f>VLOOKUP(B137,[1]Body!$B$5:$AJ$500,35,FALSE)</f>
        <v/>
      </c>
      <c r="AP137" s="43"/>
    </row>
    <row r="138" spans="1:42" ht="15.6" x14ac:dyDescent="0.3">
      <c r="A138" s="49">
        <v>5</v>
      </c>
      <c r="B138" s="34" t="s">
        <v>126</v>
      </c>
      <c r="C138" s="35">
        <v>1379</v>
      </c>
      <c r="D138" s="36" t="s">
        <v>60</v>
      </c>
      <c r="E138" s="37">
        <v>25</v>
      </c>
      <c r="F138" s="83">
        <v>4</v>
      </c>
      <c r="G138" s="83">
        <v>4</v>
      </c>
      <c r="H138" s="37">
        <v>35</v>
      </c>
      <c r="I138" s="83">
        <v>5</v>
      </c>
      <c r="J138" s="83">
        <v>5</v>
      </c>
      <c r="K138" s="37">
        <v>28</v>
      </c>
      <c r="L138" s="83">
        <v>4</v>
      </c>
      <c r="M138" s="83">
        <v>4</v>
      </c>
      <c r="N138" s="37">
        <v>0</v>
      </c>
      <c r="O138" s="83">
        <v>0</v>
      </c>
      <c r="P138" s="83">
        <v>0</v>
      </c>
      <c r="Q138" s="37">
        <v>28</v>
      </c>
      <c r="R138" s="83">
        <v>5</v>
      </c>
      <c r="S138" s="83">
        <v>5</v>
      </c>
      <c r="T138" s="37">
        <v>28</v>
      </c>
      <c r="U138" s="83">
        <v>4.5</v>
      </c>
      <c r="V138" s="83">
        <v>4</v>
      </c>
      <c r="W138" s="37"/>
      <c r="X138" s="83"/>
      <c r="Y138" s="83"/>
      <c r="Z138" s="37"/>
      <c r="AA138" s="83"/>
      <c r="AB138" s="83"/>
      <c r="AC138" s="37"/>
      <c r="AD138" s="83"/>
      <c r="AE138" s="83"/>
      <c r="AF138" s="37"/>
      <c r="AG138" s="83"/>
      <c r="AH138" s="83"/>
      <c r="AI138" s="90">
        <f>VLOOKUP(B138,[1]Body!$B$5:$AI$500,34,FALSE)</f>
        <v>144</v>
      </c>
      <c r="AJ138" s="37">
        <f>MAX(E138,H138,K138,N138,Q138,T138,W138,Z138,AC138,AF138)</f>
        <v>35</v>
      </c>
      <c r="AK138" s="91">
        <f>COUNTIF(E138:AH138,AJ138)</f>
        <v>1</v>
      </c>
      <c r="AL138" s="92">
        <f>SUM(G138,J138,M138,P138,S138,V138,Y138,AB138,AE138,AH138)</f>
        <v>22</v>
      </c>
      <c r="AM138" s="91">
        <f>IF(E138&gt;0,1,0)+IF(H138&gt;0,1,0)+IF(K138&gt;0,1,0)+IF(N138&gt;0,1,0)+IF(Q138&gt;0,1,0)+IF(T138&gt;0,1,0)+IF(W138&gt;0,1,0)+IF(Z138&gt;0,1,0)+IF(AC138&gt;0,1,0)+IF(AF138&gt;0,1,0)</f>
        <v>5</v>
      </c>
      <c r="AN138" s="93">
        <f>SUM(F138,I138,L138,O138,R138,U138,X138,AA138,AD138,AG138)</f>
        <v>22.5</v>
      </c>
      <c r="AO138" s="42" t="str">
        <f>VLOOKUP(B138,[1]Body!$B$5:$AJ$500,35,FALSE)</f>
        <v/>
      </c>
      <c r="AP138" s="43"/>
    </row>
    <row r="139" spans="1:42" ht="15.6" x14ac:dyDescent="0.3">
      <c r="A139" s="38">
        <v>6</v>
      </c>
      <c r="B139" s="34" t="s">
        <v>137</v>
      </c>
      <c r="C139" s="35">
        <v>1605</v>
      </c>
      <c r="D139" s="36" t="s">
        <v>60</v>
      </c>
      <c r="E139" s="37"/>
      <c r="F139" s="83"/>
      <c r="G139" s="83"/>
      <c r="H139" s="37">
        <v>30</v>
      </c>
      <c r="I139" s="83">
        <v>4.5</v>
      </c>
      <c r="J139" s="83">
        <v>4</v>
      </c>
      <c r="K139" s="37">
        <v>35</v>
      </c>
      <c r="L139" s="83">
        <v>5</v>
      </c>
      <c r="M139" s="83">
        <v>5</v>
      </c>
      <c r="N139" s="37">
        <v>35</v>
      </c>
      <c r="O139" s="83">
        <v>6.5</v>
      </c>
      <c r="P139" s="83">
        <v>6</v>
      </c>
      <c r="Q139" s="37">
        <v>0</v>
      </c>
      <c r="R139" s="83">
        <v>0</v>
      </c>
      <c r="S139" s="83">
        <v>0</v>
      </c>
      <c r="T139" s="37">
        <v>40</v>
      </c>
      <c r="U139" s="83">
        <v>7</v>
      </c>
      <c r="V139" s="83">
        <v>6</v>
      </c>
      <c r="W139" s="37"/>
      <c r="X139" s="83"/>
      <c r="Y139" s="83"/>
      <c r="Z139" s="37"/>
      <c r="AA139" s="83"/>
      <c r="AB139" s="83"/>
      <c r="AC139" s="37"/>
      <c r="AD139" s="83"/>
      <c r="AE139" s="83"/>
      <c r="AF139" s="37"/>
      <c r="AG139" s="83"/>
      <c r="AH139" s="83"/>
      <c r="AI139" s="90">
        <f>VLOOKUP(B139,[1]Body!$B$5:$AI$500,34,FALSE)</f>
        <v>140</v>
      </c>
      <c r="AJ139" s="37">
        <f>MAX(E139,H139,K139,N139,Q139,T139,W139,Z139,AC139,AF139)</f>
        <v>40</v>
      </c>
      <c r="AK139" s="91">
        <f>COUNTIF(E139:AH139,AJ139)</f>
        <v>1</v>
      </c>
      <c r="AL139" s="92">
        <f>SUM(G139,J139,M139,P139,S139,V139,Y139,AB139,AE139,AH139)</f>
        <v>21</v>
      </c>
      <c r="AM139" s="91">
        <f>IF(E139&gt;0,1,0)+IF(H139&gt;0,1,0)+IF(K139&gt;0,1,0)+IF(N139&gt;0,1,0)+IF(Q139&gt;0,1,0)+IF(T139&gt;0,1,0)+IF(W139&gt;0,1,0)+IF(Z139&gt;0,1,0)+IF(AC139&gt;0,1,0)+IF(AF139&gt;0,1,0)</f>
        <v>4</v>
      </c>
      <c r="AN139" s="93">
        <f>SUM(F139,I139,L139,O139,R139,U139,X139,AA139,AD139,AG139)</f>
        <v>23</v>
      </c>
      <c r="AO139" s="42" t="str">
        <f>VLOOKUP(B139,[1]Body!$B$5:$AJ$500,35,FALSE)</f>
        <v/>
      </c>
      <c r="AP139" s="43"/>
    </row>
    <row r="140" spans="1:42" ht="15.6" x14ac:dyDescent="0.3">
      <c r="A140" s="49">
        <v>7</v>
      </c>
      <c r="B140" s="34" t="s">
        <v>131</v>
      </c>
      <c r="C140" s="35">
        <v>1188</v>
      </c>
      <c r="D140" s="36" t="s">
        <v>209</v>
      </c>
      <c r="E140" s="37">
        <v>28</v>
      </c>
      <c r="F140" s="83">
        <v>5</v>
      </c>
      <c r="G140" s="83">
        <v>5</v>
      </c>
      <c r="H140" s="37">
        <v>24</v>
      </c>
      <c r="I140" s="83">
        <v>4</v>
      </c>
      <c r="J140" s="83">
        <v>4</v>
      </c>
      <c r="K140" s="37">
        <v>29</v>
      </c>
      <c r="L140" s="83">
        <v>4.5</v>
      </c>
      <c r="M140" s="83">
        <v>4</v>
      </c>
      <c r="N140" s="37">
        <v>0</v>
      </c>
      <c r="O140" s="83">
        <v>0</v>
      </c>
      <c r="P140" s="83">
        <v>0</v>
      </c>
      <c r="Q140" s="37">
        <v>29</v>
      </c>
      <c r="R140" s="83">
        <v>6</v>
      </c>
      <c r="S140" s="83">
        <v>5</v>
      </c>
      <c r="T140" s="37">
        <v>25</v>
      </c>
      <c r="U140" s="83">
        <v>4</v>
      </c>
      <c r="V140" s="83">
        <v>4</v>
      </c>
      <c r="W140" s="37"/>
      <c r="X140" s="83"/>
      <c r="Y140" s="83"/>
      <c r="Z140" s="37"/>
      <c r="AA140" s="83"/>
      <c r="AB140" s="83"/>
      <c r="AC140" s="37"/>
      <c r="AD140" s="83"/>
      <c r="AE140" s="83"/>
      <c r="AF140" s="37"/>
      <c r="AG140" s="83"/>
      <c r="AH140" s="83"/>
      <c r="AI140" s="90">
        <f>VLOOKUP(B140,[1]Body!$B$5:$AI$500,34,FALSE)</f>
        <v>135</v>
      </c>
      <c r="AJ140" s="37">
        <f>MAX(E140,H140,K140,N140,Q140,T140,W140,Z140,AC140,AF140)</f>
        <v>29</v>
      </c>
      <c r="AK140" s="91">
        <f>COUNTIF(E140:AH140,AJ140)</f>
        <v>2</v>
      </c>
      <c r="AL140" s="92">
        <f>SUM(G140,J140,M140,P140,S140,V140,Y140,AB140,AE140,AH140)</f>
        <v>22</v>
      </c>
      <c r="AM140" s="91">
        <f>IF(E140&gt;0,1,0)+IF(H140&gt;0,1,0)+IF(K140&gt;0,1,0)+IF(N140&gt;0,1,0)+IF(Q140&gt;0,1,0)+IF(T140&gt;0,1,0)+IF(W140&gt;0,1,0)+IF(Z140&gt;0,1,0)+IF(AC140&gt;0,1,0)+IF(AF140&gt;0,1,0)</f>
        <v>5</v>
      </c>
      <c r="AN140" s="93">
        <f>SUM(F140,I140,L140,O140,R140,U140,X140,AA140,AD140,AG140)</f>
        <v>23.5</v>
      </c>
      <c r="AO140" s="42" t="str">
        <f>VLOOKUP(B140,[1]Body!$B$5:$AJ$500,35,FALSE)</f>
        <v/>
      </c>
      <c r="AP140" s="43"/>
    </row>
    <row r="141" spans="1:42" ht="15.6" x14ac:dyDescent="0.3">
      <c r="A141" s="38">
        <v>8</v>
      </c>
      <c r="B141" s="34" t="s">
        <v>129</v>
      </c>
      <c r="C141" s="35">
        <v>1070</v>
      </c>
      <c r="D141" s="36" t="s">
        <v>130</v>
      </c>
      <c r="E141" s="37">
        <v>27</v>
      </c>
      <c r="F141" s="83">
        <v>5</v>
      </c>
      <c r="G141" s="83">
        <v>5</v>
      </c>
      <c r="H141" s="37">
        <v>26</v>
      </c>
      <c r="I141" s="83">
        <v>4</v>
      </c>
      <c r="J141" s="83">
        <v>4</v>
      </c>
      <c r="K141" s="37">
        <v>0</v>
      </c>
      <c r="L141" s="83">
        <v>0</v>
      </c>
      <c r="M141" s="83">
        <v>0</v>
      </c>
      <c r="N141" s="37">
        <v>25</v>
      </c>
      <c r="O141" s="83">
        <v>4</v>
      </c>
      <c r="P141" s="83">
        <v>4</v>
      </c>
      <c r="Q141" s="37">
        <v>23</v>
      </c>
      <c r="R141" s="83">
        <v>4</v>
      </c>
      <c r="S141" s="83">
        <v>4</v>
      </c>
      <c r="T141" s="37">
        <v>23</v>
      </c>
      <c r="U141" s="83">
        <v>4</v>
      </c>
      <c r="V141" s="83">
        <v>4</v>
      </c>
      <c r="W141" s="37"/>
      <c r="X141" s="83"/>
      <c r="Y141" s="83"/>
      <c r="Z141" s="37"/>
      <c r="AA141" s="83"/>
      <c r="AB141" s="83"/>
      <c r="AC141" s="37"/>
      <c r="AD141" s="83"/>
      <c r="AE141" s="83"/>
      <c r="AF141" s="37"/>
      <c r="AG141" s="83"/>
      <c r="AH141" s="83"/>
      <c r="AI141" s="90">
        <f>VLOOKUP(B141,[1]Body!$B$5:$AI$500,34,FALSE)</f>
        <v>124</v>
      </c>
      <c r="AJ141" s="37">
        <f>MAX(E141,H141,K141,N141,Q141,T141,W141,Z141,AC141,AF141)</f>
        <v>27</v>
      </c>
      <c r="AK141" s="91">
        <f>COUNTIF(E141:AH141,AJ141)</f>
        <v>1</v>
      </c>
      <c r="AL141" s="92">
        <f>SUM(G141,J141,M141,P141,S141,V141,Y141,AB141,AE141,AH141)</f>
        <v>21</v>
      </c>
      <c r="AM141" s="91">
        <f>IF(E141&gt;0,1,0)+IF(H141&gt;0,1,0)+IF(K141&gt;0,1,0)+IF(N141&gt;0,1,0)+IF(Q141&gt;0,1,0)+IF(T141&gt;0,1,0)+IF(W141&gt;0,1,0)+IF(Z141&gt;0,1,0)+IF(AC141&gt;0,1,0)+IF(AF141&gt;0,1,0)</f>
        <v>5</v>
      </c>
      <c r="AN141" s="93">
        <f>SUM(F141,I141,L141,O141,R141,U141,X141,AA141,AD141,AG141)</f>
        <v>21</v>
      </c>
      <c r="AO141" s="42" t="str">
        <f>VLOOKUP(B141,[1]Body!$B$5:$AJ$500,35,FALSE)</f>
        <v/>
      </c>
      <c r="AP141" s="43"/>
    </row>
    <row r="142" spans="1:42" ht="15.6" x14ac:dyDescent="0.3">
      <c r="A142" s="49">
        <v>9</v>
      </c>
      <c r="B142" s="34" t="s">
        <v>134</v>
      </c>
      <c r="C142" s="35">
        <v>1395</v>
      </c>
      <c r="D142" s="36" t="s">
        <v>32</v>
      </c>
      <c r="E142" s="37">
        <v>40</v>
      </c>
      <c r="F142" s="83">
        <v>6</v>
      </c>
      <c r="G142" s="83">
        <v>6</v>
      </c>
      <c r="H142" s="37">
        <v>0</v>
      </c>
      <c r="I142" s="83">
        <v>0</v>
      </c>
      <c r="J142" s="83">
        <v>0</v>
      </c>
      <c r="K142" s="37">
        <v>30</v>
      </c>
      <c r="L142" s="83">
        <v>4.5</v>
      </c>
      <c r="M142" s="83">
        <v>4</v>
      </c>
      <c r="N142" s="37">
        <v>0</v>
      </c>
      <c r="O142" s="83">
        <v>0</v>
      </c>
      <c r="P142" s="83">
        <v>0</v>
      </c>
      <c r="Q142" s="37">
        <v>32</v>
      </c>
      <c r="R142" s="83">
        <v>6.5</v>
      </c>
      <c r="S142" s="83">
        <v>6</v>
      </c>
      <c r="T142" s="37">
        <v>14</v>
      </c>
      <c r="U142" s="83">
        <v>0</v>
      </c>
      <c r="V142" s="83">
        <v>0</v>
      </c>
      <c r="W142" s="37"/>
      <c r="X142" s="83"/>
      <c r="Y142" s="83"/>
      <c r="Z142" s="37"/>
      <c r="AA142" s="83"/>
      <c r="AB142" s="83"/>
      <c r="AC142" s="37"/>
      <c r="AD142" s="83"/>
      <c r="AE142" s="83"/>
      <c r="AF142" s="37"/>
      <c r="AG142" s="83"/>
      <c r="AH142" s="83"/>
      <c r="AI142" s="90">
        <f>VLOOKUP(B142,[1]Body!$B$5:$AI$500,34,FALSE)</f>
        <v>116</v>
      </c>
      <c r="AJ142" s="37">
        <f>MAX(E142,H142,K142,N142,Q142,T142,W142,Z142,AC142,AF142)</f>
        <v>40</v>
      </c>
      <c r="AK142" s="91">
        <f>COUNTIF(E142:AH142,AJ142)</f>
        <v>1</v>
      </c>
      <c r="AL142" s="92">
        <f>SUM(G142,J142,M142,P142,S142,V142,Y142,AB142,AE142,AH142)</f>
        <v>16</v>
      </c>
      <c r="AM142" s="91">
        <f>IF(E142&gt;0,1,0)+IF(H142&gt;0,1,0)+IF(K142&gt;0,1,0)+IF(N142&gt;0,1,0)+IF(Q142&gt;0,1,0)+IF(T142&gt;0,1,0)+IF(W142&gt;0,1,0)+IF(Z142&gt;0,1,0)+IF(AC142&gt;0,1,0)+IF(AF142&gt;0,1,0)</f>
        <v>4</v>
      </c>
      <c r="AN142" s="93">
        <f>SUM(F142,I142,L142,O142,R142,U142,X142,AA142,AD142,AG142)</f>
        <v>17</v>
      </c>
      <c r="AO142" s="42" t="str">
        <f>VLOOKUP(B142,[1]Body!$B$5:$AJ$500,35,FALSE)</f>
        <v/>
      </c>
      <c r="AP142" s="43"/>
    </row>
    <row r="143" spans="1:42" ht="15.6" x14ac:dyDescent="0.3">
      <c r="A143" s="38">
        <v>10</v>
      </c>
      <c r="B143" s="34" t="s">
        <v>145</v>
      </c>
      <c r="C143" s="35">
        <v>1000</v>
      </c>
      <c r="D143" s="36" t="s">
        <v>45</v>
      </c>
      <c r="E143" s="37">
        <v>18</v>
      </c>
      <c r="F143" s="83">
        <v>3</v>
      </c>
      <c r="G143" s="83">
        <v>3</v>
      </c>
      <c r="H143" s="37">
        <v>0</v>
      </c>
      <c r="I143" s="83">
        <v>0</v>
      </c>
      <c r="J143" s="83">
        <v>0</v>
      </c>
      <c r="K143" s="37">
        <v>20</v>
      </c>
      <c r="L143" s="83">
        <v>1</v>
      </c>
      <c r="M143" s="83">
        <v>1</v>
      </c>
      <c r="N143" s="37">
        <v>27</v>
      </c>
      <c r="O143" s="83">
        <v>4.5</v>
      </c>
      <c r="P143" s="83">
        <v>4</v>
      </c>
      <c r="Q143" s="37">
        <v>25</v>
      </c>
      <c r="R143" s="83">
        <v>4.5</v>
      </c>
      <c r="S143" s="83">
        <v>4</v>
      </c>
      <c r="T143" s="37">
        <v>21</v>
      </c>
      <c r="U143" s="83">
        <v>4</v>
      </c>
      <c r="V143" s="83">
        <v>4</v>
      </c>
      <c r="W143" s="37"/>
      <c r="X143" s="83"/>
      <c r="Y143" s="83"/>
      <c r="Z143" s="37"/>
      <c r="AA143" s="83"/>
      <c r="AB143" s="83"/>
      <c r="AC143" s="37"/>
      <c r="AD143" s="83"/>
      <c r="AE143" s="83"/>
      <c r="AF143" s="37"/>
      <c r="AG143" s="83"/>
      <c r="AH143" s="83"/>
      <c r="AI143" s="90">
        <f>VLOOKUP(B143,[1]Body!$B$5:$AI$500,34,FALSE)</f>
        <v>111</v>
      </c>
      <c r="AJ143" s="37">
        <f>MAX(E143,H143,K143,N143,Q143,T143,W143,Z143,AC143,AF143)</f>
        <v>27</v>
      </c>
      <c r="AK143" s="91">
        <f>COUNTIF(E143:AH143,AJ143)</f>
        <v>1</v>
      </c>
      <c r="AL143" s="92">
        <f>SUM(G143,J143,M143,P143,S143,V143,Y143,AB143,AE143,AH143)</f>
        <v>16</v>
      </c>
      <c r="AM143" s="91">
        <f>IF(E143&gt;0,1,0)+IF(H143&gt;0,1,0)+IF(K143&gt;0,1,0)+IF(N143&gt;0,1,0)+IF(Q143&gt;0,1,0)+IF(T143&gt;0,1,0)+IF(W143&gt;0,1,0)+IF(Z143&gt;0,1,0)+IF(AC143&gt;0,1,0)+IF(AF143&gt;0,1,0)</f>
        <v>5</v>
      </c>
      <c r="AN143" s="93">
        <f>SUM(F143,I143,L143,O143,R143,U143,X143,AA143,AD143,AG143)</f>
        <v>17</v>
      </c>
      <c r="AO143" s="42" t="str">
        <f>VLOOKUP(B143,[1]Body!$B$5:$AJ$500,35,FALSE)</f>
        <v/>
      </c>
      <c r="AP143" s="43"/>
    </row>
    <row r="144" spans="1:42" ht="15.6" x14ac:dyDescent="0.3">
      <c r="A144" s="49">
        <v>11</v>
      </c>
      <c r="B144" s="34" t="s">
        <v>128</v>
      </c>
      <c r="C144" s="35">
        <v>1376</v>
      </c>
      <c r="D144" s="36" t="s">
        <v>51</v>
      </c>
      <c r="E144" s="37">
        <v>29</v>
      </c>
      <c r="F144" s="83">
        <v>5</v>
      </c>
      <c r="G144" s="83">
        <v>5</v>
      </c>
      <c r="H144" s="37">
        <v>28</v>
      </c>
      <c r="I144" s="83">
        <v>4.5</v>
      </c>
      <c r="J144" s="83">
        <v>4</v>
      </c>
      <c r="K144" s="37">
        <v>26</v>
      </c>
      <c r="L144" s="83">
        <v>3.5</v>
      </c>
      <c r="M144" s="83">
        <v>3</v>
      </c>
      <c r="N144" s="37">
        <v>26</v>
      </c>
      <c r="O144" s="83">
        <v>4</v>
      </c>
      <c r="P144" s="83">
        <v>4</v>
      </c>
      <c r="Q144" s="37">
        <v>0</v>
      </c>
      <c r="R144" s="83">
        <v>0</v>
      </c>
      <c r="S144" s="83">
        <v>0</v>
      </c>
      <c r="T144" s="37">
        <v>0</v>
      </c>
      <c r="U144" s="83">
        <v>0</v>
      </c>
      <c r="V144" s="83">
        <v>0</v>
      </c>
      <c r="W144" s="37"/>
      <c r="X144" s="83"/>
      <c r="Y144" s="83"/>
      <c r="Z144" s="37"/>
      <c r="AA144" s="83"/>
      <c r="AB144" s="83"/>
      <c r="AC144" s="37"/>
      <c r="AD144" s="83"/>
      <c r="AE144" s="83"/>
      <c r="AF144" s="37"/>
      <c r="AG144" s="83"/>
      <c r="AH144" s="83"/>
      <c r="AI144" s="90">
        <f>VLOOKUP(B144,[1]Body!$B$5:$AI$500,34,FALSE)</f>
        <v>109</v>
      </c>
      <c r="AJ144" s="37">
        <f>MAX(E144,H144,K144,N144,Q144,T144,W144,Z144,AC144,AF144)</f>
        <v>29</v>
      </c>
      <c r="AK144" s="91">
        <f>COUNTIF(E144:AH144,AJ144)</f>
        <v>1</v>
      </c>
      <c r="AL144" s="92">
        <f>SUM(G144,J144,M144,P144,S144,V144,Y144,AB144,AE144,AH144)</f>
        <v>16</v>
      </c>
      <c r="AM144" s="91">
        <f>IF(E144&gt;0,1,0)+IF(H144&gt;0,1,0)+IF(K144&gt;0,1,0)+IF(N144&gt;0,1,0)+IF(Q144&gt;0,1,0)+IF(T144&gt;0,1,0)+IF(W144&gt;0,1,0)+IF(Z144&gt;0,1,0)+IF(AC144&gt;0,1,0)+IF(AF144&gt;0,1,0)</f>
        <v>4</v>
      </c>
      <c r="AN144" s="93">
        <f>SUM(F144,I144,L144,O144,R144,U144,X144,AA144,AD144,AG144)</f>
        <v>17</v>
      </c>
      <c r="AO144" s="42" t="str">
        <f>VLOOKUP(B144,[1]Body!$B$5:$AJ$500,35,FALSE)</f>
        <v/>
      </c>
      <c r="AP144" s="43"/>
    </row>
    <row r="145" spans="1:42" ht="15.6" x14ac:dyDescent="0.3">
      <c r="A145" s="38">
        <v>12</v>
      </c>
      <c r="B145" s="34" t="s">
        <v>136</v>
      </c>
      <c r="C145" s="35">
        <v>1000</v>
      </c>
      <c r="D145" s="36" t="s">
        <v>51</v>
      </c>
      <c r="E145" s="37">
        <v>19</v>
      </c>
      <c r="F145" s="83">
        <v>3.5</v>
      </c>
      <c r="G145" s="83">
        <v>3</v>
      </c>
      <c r="H145" s="37">
        <v>19</v>
      </c>
      <c r="I145" s="83">
        <v>2</v>
      </c>
      <c r="J145" s="83">
        <v>2</v>
      </c>
      <c r="K145" s="37">
        <v>23</v>
      </c>
      <c r="L145" s="83">
        <v>3</v>
      </c>
      <c r="M145" s="83">
        <v>3</v>
      </c>
      <c r="N145" s="37">
        <v>24</v>
      </c>
      <c r="O145" s="83">
        <v>4</v>
      </c>
      <c r="P145" s="83">
        <v>3</v>
      </c>
      <c r="Q145" s="37">
        <v>22</v>
      </c>
      <c r="R145" s="83">
        <v>3.5</v>
      </c>
      <c r="S145" s="83">
        <v>3</v>
      </c>
      <c r="T145" s="37">
        <v>0</v>
      </c>
      <c r="U145" s="83">
        <v>0</v>
      </c>
      <c r="V145" s="83">
        <v>0</v>
      </c>
      <c r="W145" s="37"/>
      <c r="X145" s="83"/>
      <c r="Y145" s="83"/>
      <c r="Z145" s="37"/>
      <c r="AA145" s="83"/>
      <c r="AB145" s="83"/>
      <c r="AC145" s="37"/>
      <c r="AD145" s="83"/>
      <c r="AE145" s="83"/>
      <c r="AF145" s="37"/>
      <c r="AG145" s="83"/>
      <c r="AH145" s="83"/>
      <c r="AI145" s="90">
        <f>VLOOKUP(B145,[1]Body!$B$5:$AI$500,34,FALSE)</f>
        <v>107</v>
      </c>
      <c r="AJ145" s="37">
        <f>MAX(E145,H145,K145,N145,Q145,T145,W145,Z145,AC145,AF145)</f>
        <v>24</v>
      </c>
      <c r="AK145" s="91">
        <f>COUNTIF(E145:AH145,AJ145)</f>
        <v>1</v>
      </c>
      <c r="AL145" s="92">
        <f>SUM(G145,J145,M145,P145,S145,V145,Y145,AB145,AE145,AH145)</f>
        <v>14</v>
      </c>
      <c r="AM145" s="91">
        <f>IF(E145&gt;0,1,0)+IF(H145&gt;0,1,0)+IF(K145&gt;0,1,0)+IF(N145&gt;0,1,0)+IF(Q145&gt;0,1,0)+IF(T145&gt;0,1,0)+IF(W145&gt;0,1,0)+IF(Z145&gt;0,1,0)+IF(AC145&gt;0,1,0)+IF(AF145&gt;0,1,0)</f>
        <v>5</v>
      </c>
      <c r="AN145" s="93">
        <f>SUM(F145,I145,L145,O145,R145,U145,X145,AA145,AD145,AG145)</f>
        <v>16</v>
      </c>
      <c r="AO145" s="42" t="str">
        <f>VLOOKUP(B145,[1]Body!$B$5:$AJ$500,35,FALSE)</f>
        <v/>
      </c>
      <c r="AP145" s="43"/>
    </row>
    <row r="146" spans="1:42" ht="15.6" x14ac:dyDescent="0.3">
      <c r="A146" s="49">
        <v>13</v>
      </c>
      <c r="B146" s="34" t="s">
        <v>135</v>
      </c>
      <c r="C146" s="35">
        <v>1000</v>
      </c>
      <c r="D146" s="36" t="s">
        <v>32</v>
      </c>
      <c r="E146" s="37">
        <v>20</v>
      </c>
      <c r="F146" s="83">
        <v>4</v>
      </c>
      <c r="G146" s="83">
        <v>4</v>
      </c>
      <c r="H146" s="37">
        <v>20</v>
      </c>
      <c r="I146" s="83">
        <v>3</v>
      </c>
      <c r="J146" s="83">
        <v>3</v>
      </c>
      <c r="K146" s="37">
        <v>21</v>
      </c>
      <c r="L146" s="83">
        <v>2</v>
      </c>
      <c r="M146" s="83">
        <v>2</v>
      </c>
      <c r="N146" s="37">
        <v>0</v>
      </c>
      <c r="O146" s="83">
        <v>0</v>
      </c>
      <c r="P146" s="83">
        <v>0</v>
      </c>
      <c r="Q146" s="37">
        <v>24</v>
      </c>
      <c r="R146" s="83">
        <v>4</v>
      </c>
      <c r="S146" s="83">
        <v>4</v>
      </c>
      <c r="T146" s="37">
        <v>17</v>
      </c>
      <c r="U146" s="83">
        <v>3</v>
      </c>
      <c r="V146" s="83">
        <v>3</v>
      </c>
      <c r="W146" s="37"/>
      <c r="X146" s="83"/>
      <c r="Y146" s="83"/>
      <c r="Z146" s="37"/>
      <c r="AA146" s="83"/>
      <c r="AB146" s="83"/>
      <c r="AC146" s="37"/>
      <c r="AD146" s="83"/>
      <c r="AE146" s="83"/>
      <c r="AF146" s="37"/>
      <c r="AG146" s="83"/>
      <c r="AH146" s="83"/>
      <c r="AI146" s="90">
        <f>VLOOKUP(B146,[1]Body!$B$5:$AI$500,34,FALSE)</f>
        <v>102</v>
      </c>
      <c r="AJ146" s="37">
        <f>MAX(E146,H146,K146,N146,Q146,T146,W146,Z146,AC146,AF146)</f>
        <v>24</v>
      </c>
      <c r="AK146" s="91">
        <f>COUNTIF(E146:AH146,AJ146)</f>
        <v>1</v>
      </c>
      <c r="AL146" s="92">
        <f>SUM(G146,J146,M146,P146,S146,V146,Y146,AB146,AE146,AH146)</f>
        <v>16</v>
      </c>
      <c r="AM146" s="91">
        <f>IF(E146&gt;0,1,0)+IF(H146&gt;0,1,0)+IF(K146&gt;0,1,0)+IF(N146&gt;0,1,0)+IF(Q146&gt;0,1,0)+IF(T146&gt;0,1,0)+IF(W146&gt;0,1,0)+IF(Z146&gt;0,1,0)+IF(AC146&gt;0,1,0)+IF(AF146&gt;0,1,0)</f>
        <v>5</v>
      </c>
      <c r="AN146" s="93">
        <f>SUM(F146,I146,L146,O146,R146,U146,X146,AA146,AD146,AG146)</f>
        <v>16</v>
      </c>
      <c r="AO146" s="42" t="str">
        <f>VLOOKUP(B146,[1]Body!$B$5:$AJ$500,35,FALSE)</f>
        <v/>
      </c>
      <c r="AP146" s="43"/>
    </row>
    <row r="147" spans="1:42" ht="15.6" x14ac:dyDescent="0.3">
      <c r="A147" s="38">
        <v>14</v>
      </c>
      <c r="B147" s="34" t="s">
        <v>132</v>
      </c>
      <c r="C147" s="35">
        <v>1140</v>
      </c>
      <c r="D147" s="36" t="s">
        <v>38</v>
      </c>
      <c r="E147" s="37">
        <v>24</v>
      </c>
      <c r="F147" s="83">
        <v>4</v>
      </c>
      <c r="G147" s="83">
        <v>4</v>
      </c>
      <c r="H147" s="37">
        <v>27</v>
      </c>
      <c r="I147" s="83">
        <v>4</v>
      </c>
      <c r="J147" s="83">
        <v>3</v>
      </c>
      <c r="K147" s="37">
        <v>22</v>
      </c>
      <c r="L147" s="83">
        <v>2.5</v>
      </c>
      <c r="M147" s="83">
        <v>2</v>
      </c>
      <c r="N147" s="37">
        <v>28</v>
      </c>
      <c r="O147" s="83">
        <v>5</v>
      </c>
      <c r="P147" s="83">
        <v>5</v>
      </c>
      <c r="Q147" s="37">
        <v>0</v>
      </c>
      <c r="R147" s="83">
        <v>0</v>
      </c>
      <c r="S147" s="83">
        <v>0</v>
      </c>
      <c r="T147" s="37">
        <v>0</v>
      </c>
      <c r="U147" s="83">
        <v>0</v>
      </c>
      <c r="V147" s="83">
        <v>0</v>
      </c>
      <c r="W147" s="37"/>
      <c r="X147" s="83"/>
      <c r="Y147" s="83"/>
      <c r="Z147" s="37"/>
      <c r="AA147" s="83"/>
      <c r="AB147" s="83"/>
      <c r="AC147" s="37"/>
      <c r="AD147" s="83"/>
      <c r="AE147" s="83"/>
      <c r="AF147" s="37"/>
      <c r="AG147" s="83"/>
      <c r="AH147" s="83"/>
      <c r="AI147" s="90">
        <f>VLOOKUP(B147,[1]Body!$B$5:$AI$500,34,FALSE)</f>
        <v>101</v>
      </c>
      <c r="AJ147" s="37">
        <f>MAX(E147,H147,K147,N147,Q147,T147,W147,Z147,AC147,AF147)</f>
        <v>28</v>
      </c>
      <c r="AK147" s="91">
        <f>COUNTIF(E147:AH147,AJ147)</f>
        <v>1</v>
      </c>
      <c r="AL147" s="92">
        <f>SUM(G147,J147,M147,P147,S147,V147,Y147,AB147,AE147,AH147)</f>
        <v>14</v>
      </c>
      <c r="AM147" s="91">
        <f>IF(E147&gt;0,1,0)+IF(H147&gt;0,1,0)+IF(K147&gt;0,1,0)+IF(N147&gt;0,1,0)+IF(Q147&gt;0,1,0)+IF(T147&gt;0,1,0)+IF(W147&gt;0,1,0)+IF(Z147&gt;0,1,0)+IF(AC147&gt;0,1,0)+IF(AF147&gt;0,1,0)</f>
        <v>4</v>
      </c>
      <c r="AN147" s="93">
        <f>SUM(F147,I147,L147,O147,R147,U147,X147,AA147,AD147,AG147)</f>
        <v>15.5</v>
      </c>
      <c r="AO147" s="42" t="str">
        <f>VLOOKUP(B147,[1]Body!$B$5:$AJ$500,35,FALSE)</f>
        <v/>
      </c>
      <c r="AP147" s="43"/>
    </row>
    <row r="148" spans="1:42" ht="15.6" x14ac:dyDescent="0.3">
      <c r="A148" s="49">
        <v>15</v>
      </c>
      <c r="B148" s="34" t="s">
        <v>138</v>
      </c>
      <c r="C148" s="35">
        <v>1088</v>
      </c>
      <c r="D148" s="36" t="s">
        <v>35</v>
      </c>
      <c r="E148" s="37"/>
      <c r="F148" s="83"/>
      <c r="G148" s="83"/>
      <c r="H148" s="37">
        <v>25</v>
      </c>
      <c r="I148" s="83">
        <v>4</v>
      </c>
      <c r="J148" s="83">
        <v>4</v>
      </c>
      <c r="K148" s="37">
        <v>0</v>
      </c>
      <c r="L148" s="83">
        <v>0</v>
      </c>
      <c r="M148" s="83">
        <v>0</v>
      </c>
      <c r="N148" s="37">
        <v>0</v>
      </c>
      <c r="O148" s="83">
        <v>0</v>
      </c>
      <c r="P148" s="83">
        <v>0</v>
      </c>
      <c r="Q148" s="37">
        <v>26</v>
      </c>
      <c r="R148" s="83">
        <v>5</v>
      </c>
      <c r="S148" s="83">
        <v>5</v>
      </c>
      <c r="T148" s="37">
        <v>26</v>
      </c>
      <c r="U148" s="83">
        <v>4</v>
      </c>
      <c r="V148" s="83">
        <v>4</v>
      </c>
      <c r="W148" s="37"/>
      <c r="X148" s="83"/>
      <c r="Y148" s="83"/>
      <c r="Z148" s="37"/>
      <c r="AA148" s="83"/>
      <c r="AB148" s="83"/>
      <c r="AC148" s="37"/>
      <c r="AD148" s="83"/>
      <c r="AE148" s="83"/>
      <c r="AF148" s="37"/>
      <c r="AG148" s="83"/>
      <c r="AH148" s="83"/>
      <c r="AI148" s="90">
        <f>VLOOKUP(B148,[1]Body!$B$5:$AI$500,34,FALSE)</f>
        <v>77</v>
      </c>
      <c r="AJ148" s="37">
        <f>MAX(E148,H148,K148,N148,Q148,T148,W148,Z148,AC148,AF148)</f>
        <v>26</v>
      </c>
      <c r="AK148" s="91">
        <f>COUNTIF(E148:AH148,AJ148)</f>
        <v>2</v>
      </c>
      <c r="AL148" s="92">
        <f>SUM(G148,J148,M148,P148,S148,V148,Y148,AB148,AE148,AH148)</f>
        <v>13</v>
      </c>
      <c r="AM148" s="91">
        <f>IF(E148&gt;0,1,0)+IF(H148&gt;0,1,0)+IF(K148&gt;0,1,0)+IF(N148&gt;0,1,0)+IF(Q148&gt;0,1,0)+IF(T148&gt;0,1,0)+IF(W148&gt;0,1,0)+IF(Z148&gt;0,1,0)+IF(AC148&gt;0,1,0)+IF(AF148&gt;0,1,0)</f>
        <v>3</v>
      </c>
      <c r="AN148" s="93">
        <f>SUM(F148,I148,L148,O148,R148,U148,X148,AA148,AD148,AG148)</f>
        <v>13</v>
      </c>
      <c r="AO148" s="42" t="str">
        <f>VLOOKUP(B148,[1]Body!$B$5:$AJ$500,35,FALSE)</f>
        <v/>
      </c>
      <c r="AP148" s="43"/>
    </row>
    <row r="149" spans="1:42" ht="15.6" x14ac:dyDescent="0.3">
      <c r="A149" s="38">
        <v>16</v>
      </c>
      <c r="B149" s="34" t="s">
        <v>216</v>
      </c>
      <c r="C149" s="35">
        <v>1445</v>
      </c>
      <c r="D149" s="36" t="s">
        <v>35</v>
      </c>
      <c r="E149" s="37"/>
      <c r="F149" s="83"/>
      <c r="G149" s="83"/>
      <c r="H149" s="37"/>
      <c r="I149" s="83"/>
      <c r="J149" s="83"/>
      <c r="K149" s="37">
        <v>25</v>
      </c>
      <c r="L149" s="83">
        <v>3.5</v>
      </c>
      <c r="M149" s="83">
        <v>3</v>
      </c>
      <c r="N149" s="37">
        <v>0</v>
      </c>
      <c r="O149" s="83">
        <v>0</v>
      </c>
      <c r="P149" s="83">
        <v>0</v>
      </c>
      <c r="Q149" s="37">
        <v>0</v>
      </c>
      <c r="R149" s="83">
        <v>0</v>
      </c>
      <c r="S149" s="83">
        <v>0</v>
      </c>
      <c r="T149" s="37">
        <v>27</v>
      </c>
      <c r="U149" s="83">
        <v>4</v>
      </c>
      <c r="V149" s="83">
        <v>4</v>
      </c>
      <c r="W149" s="37"/>
      <c r="X149" s="83"/>
      <c r="Y149" s="83"/>
      <c r="Z149" s="37"/>
      <c r="AA149" s="83"/>
      <c r="AB149" s="83"/>
      <c r="AC149" s="37"/>
      <c r="AD149" s="83"/>
      <c r="AE149" s="83"/>
      <c r="AF149" s="37"/>
      <c r="AG149" s="83"/>
      <c r="AH149" s="83"/>
      <c r="AI149" s="90">
        <f>VLOOKUP(B149,[1]Body!$B$5:$AI$500,34,FALSE)</f>
        <v>52</v>
      </c>
      <c r="AJ149" s="37">
        <f>MAX(E149,H149,K149,N149,Q149,T149,W149,Z149,AC149,AF149)</f>
        <v>27</v>
      </c>
      <c r="AK149" s="91">
        <f>COUNTIF(E149:AH149,AJ149)</f>
        <v>1</v>
      </c>
      <c r="AL149" s="92">
        <f>SUM(G149,J149,M149,P149,S149,V149,Y149,AB149,AE149,AH149)</f>
        <v>7</v>
      </c>
      <c r="AM149" s="91">
        <f>IF(E149&gt;0,1,0)+IF(H149&gt;0,1,0)+IF(K149&gt;0,1,0)+IF(N149&gt;0,1,0)+IF(Q149&gt;0,1,0)+IF(T149&gt;0,1,0)+IF(W149&gt;0,1,0)+IF(Z149&gt;0,1,0)+IF(AC149&gt;0,1,0)+IF(AF149&gt;0,1,0)</f>
        <v>2</v>
      </c>
      <c r="AN149" s="93">
        <f>SUM(F149,I149,L149,O149,R149,U149,X149,AA149,AD149,AG149)</f>
        <v>7.5</v>
      </c>
      <c r="AO149" s="42" t="str">
        <f>VLOOKUP(B149,[1]Body!$B$5:$AJ$500,35,FALSE)</f>
        <v/>
      </c>
      <c r="AP149" s="43"/>
    </row>
    <row r="150" spans="1:42" ht="15.6" x14ac:dyDescent="0.3">
      <c r="A150" s="49">
        <v>17</v>
      </c>
      <c r="B150" s="34" t="s">
        <v>140</v>
      </c>
      <c r="C150" s="35">
        <v>1119</v>
      </c>
      <c r="D150" s="36" t="s">
        <v>130</v>
      </c>
      <c r="E150" s="37">
        <v>22</v>
      </c>
      <c r="F150" s="83">
        <v>4</v>
      </c>
      <c r="G150" s="83">
        <v>4</v>
      </c>
      <c r="H150" s="37">
        <v>0</v>
      </c>
      <c r="I150" s="83">
        <v>0</v>
      </c>
      <c r="J150" s="83">
        <v>0</v>
      </c>
      <c r="K150" s="37">
        <v>0</v>
      </c>
      <c r="L150" s="83">
        <v>0</v>
      </c>
      <c r="M150" s="83">
        <v>0</v>
      </c>
      <c r="N150" s="37">
        <v>0</v>
      </c>
      <c r="O150" s="83">
        <v>0</v>
      </c>
      <c r="P150" s="83">
        <v>0</v>
      </c>
      <c r="Q150" s="37">
        <v>0</v>
      </c>
      <c r="R150" s="83">
        <v>0</v>
      </c>
      <c r="S150" s="83">
        <v>0</v>
      </c>
      <c r="T150" s="37">
        <v>24</v>
      </c>
      <c r="U150" s="83">
        <v>4</v>
      </c>
      <c r="V150" s="83">
        <v>4</v>
      </c>
      <c r="W150" s="37"/>
      <c r="X150" s="83"/>
      <c r="Y150" s="83"/>
      <c r="Z150" s="37"/>
      <c r="AA150" s="83"/>
      <c r="AB150" s="83"/>
      <c r="AC150" s="37"/>
      <c r="AD150" s="83"/>
      <c r="AE150" s="83"/>
      <c r="AF150" s="37"/>
      <c r="AG150" s="83"/>
      <c r="AH150" s="83"/>
      <c r="AI150" s="90">
        <f>VLOOKUP(B150,[1]Body!$B$5:$AI$500,34,FALSE)</f>
        <v>46</v>
      </c>
      <c r="AJ150" s="37">
        <f>MAX(E150,H150,K150,N150,Q150,T150,W150,Z150,AC150,AF150)</f>
        <v>24</v>
      </c>
      <c r="AK150" s="91">
        <f>COUNTIF(E150:AH150,AJ150)</f>
        <v>1</v>
      </c>
      <c r="AL150" s="92">
        <f>SUM(G150,J150,M150,P150,S150,V150,Y150,AB150,AE150,AH150)</f>
        <v>8</v>
      </c>
      <c r="AM150" s="91">
        <f>IF(E150&gt;0,1,0)+IF(H150&gt;0,1,0)+IF(K150&gt;0,1,0)+IF(N150&gt;0,1,0)+IF(Q150&gt;0,1,0)+IF(T150&gt;0,1,0)+IF(W150&gt;0,1,0)+IF(Z150&gt;0,1,0)+IF(AC150&gt;0,1,0)+IF(AF150&gt;0,1,0)</f>
        <v>2</v>
      </c>
      <c r="AN150" s="93">
        <f>SUM(F150,I150,L150,O150,R150,U150,X150,AA150,AD150,AG150)</f>
        <v>8</v>
      </c>
      <c r="AO150" s="42" t="str">
        <f>VLOOKUP(B150,[1]Body!$B$5:$AJ$500,35,FALSE)</f>
        <v/>
      </c>
      <c r="AP150" s="43"/>
    </row>
    <row r="151" spans="1:42" ht="15.6" x14ac:dyDescent="0.3">
      <c r="A151" s="38">
        <v>18</v>
      </c>
      <c r="B151" s="34" t="s">
        <v>231</v>
      </c>
      <c r="C151" s="35">
        <v>1000</v>
      </c>
      <c r="D151" s="36" t="s">
        <v>38</v>
      </c>
      <c r="E151" s="37"/>
      <c r="F151" s="83"/>
      <c r="G151" s="83"/>
      <c r="H151" s="37"/>
      <c r="I151" s="83"/>
      <c r="J151" s="83"/>
      <c r="K151" s="37"/>
      <c r="L151" s="83"/>
      <c r="M151" s="83"/>
      <c r="N151" s="37">
        <v>23</v>
      </c>
      <c r="O151" s="83">
        <v>3.5</v>
      </c>
      <c r="P151" s="83">
        <v>3</v>
      </c>
      <c r="Q151" s="37">
        <v>0</v>
      </c>
      <c r="R151" s="83">
        <v>0</v>
      </c>
      <c r="S151" s="83">
        <v>0</v>
      </c>
      <c r="T151" s="37">
        <v>20</v>
      </c>
      <c r="U151" s="83">
        <v>4</v>
      </c>
      <c r="V151" s="83">
        <v>4</v>
      </c>
      <c r="W151" s="37"/>
      <c r="X151" s="83"/>
      <c r="Y151" s="83"/>
      <c r="Z151" s="37"/>
      <c r="AA151" s="83"/>
      <c r="AB151" s="83"/>
      <c r="AC151" s="37"/>
      <c r="AD151" s="83"/>
      <c r="AE151" s="83"/>
      <c r="AF151" s="37"/>
      <c r="AG151" s="83"/>
      <c r="AH151" s="83"/>
      <c r="AI151" s="90">
        <f>VLOOKUP(B151,[1]Body!$B$5:$AI$500,34,FALSE)</f>
        <v>43</v>
      </c>
      <c r="AJ151" s="37">
        <f>MAX(E151,H151,K151,N151,Q151,T151,W151,Z151,AC151,AF151)</f>
        <v>23</v>
      </c>
      <c r="AK151" s="91">
        <f>COUNTIF(E151:AH151,AJ151)</f>
        <v>1</v>
      </c>
      <c r="AL151" s="92">
        <f>SUM(G151,J151,M151,P151,S151,V151,Y151,AB151,AE151,AH151)</f>
        <v>7</v>
      </c>
      <c r="AM151" s="91">
        <f>IF(E151&gt;0,1,0)+IF(H151&gt;0,1,0)+IF(K151&gt;0,1,0)+IF(N151&gt;0,1,0)+IF(Q151&gt;0,1,0)+IF(T151&gt;0,1,0)+IF(W151&gt;0,1,0)+IF(Z151&gt;0,1,0)+IF(AC151&gt;0,1,0)+IF(AF151&gt;0,1,0)</f>
        <v>2</v>
      </c>
      <c r="AN151" s="93">
        <f>SUM(F151,I151,L151,O151,R151,U151,X151,AA151,AD151,AG151)</f>
        <v>7.5</v>
      </c>
      <c r="AO151" s="42" t="str">
        <f>VLOOKUP(B151,[1]Body!$B$5:$AJ$500,35,FALSE)</f>
        <v/>
      </c>
      <c r="AP151" s="43"/>
    </row>
    <row r="152" spans="1:42" ht="15.6" x14ac:dyDescent="0.3">
      <c r="A152" s="49">
        <v>19</v>
      </c>
      <c r="B152" s="34" t="s">
        <v>143</v>
      </c>
      <c r="C152" s="35">
        <v>1000</v>
      </c>
      <c r="D152" s="36" t="s">
        <v>130</v>
      </c>
      <c r="E152" s="37">
        <v>21</v>
      </c>
      <c r="F152" s="83">
        <v>4</v>
      </c>
      <c r="G152" s="83">
        <v>3</v>
      </c>
      <c r="H152" s="37">
        <v>0</v>
      </c>
      <c r="I152" s="83">
        <v>0</v>
      </c>
      <c r="J152" s="83">
        <v>0</v>
      </c>
      <c r="K152" s="37">
        <v>0</v>
      </c>
      <c r="L152" s="83">
        <v>0</v>
      </c>
      <c r="M152" s="83">
        <v>0</v>
      </c>
      <c r="N152" s="37">
        <v>22</v>
      </c>
      <c r="O152" s="83">
        <v>3</v>
      </c>
      <c r="P152" s="83">
        <v>3</v>
      </c>
      <c r="Q152" s="37">
        <v>0</v>
      </c>
      <c r="R152" s="83">
        <v>0</v>
      </c>
      <c r="S152" s="83">
        <v>0</v>
      </c>
      <c r="T152" s="37">
        <v>0</v>
      </c>
      <c r="U152" s="83">
        <v>0</v>
      </c>
      <c r="V152" s="83">
        <v>0</v>
      </c>
      <c r="W152" s="37"/>
      <c r="X152" s="83"/>
      <c r="Y152" s="83"/>
      <c r="Z152" s="37"/>
      <c r="AA152" s="83"/>
      <c r="AB152" s="83"/>
      <c r="AC152" s="37"/>
      <c r="AD152" s="83"/>
      <c r="AE152" s="83"/>
      <c r="AF152" s="37"/>
      <c r="AG152" s="83"/>
      <c r="AH152" s="83"/>
      <c r="AI152" s="90">
        <f>VLOOKUP(B152,[1]Body!$B$5:$AI$500,34,FALSE)</f>
        <v>43</v>
      </c>
      <c r="AJ152" s="37">
        <f>MAX(E152,H152,K152,N152,Q152,T152,W152,Z152,AC152,AF152)</f>
        <v>22</v>
      </c>
      <c r="AK152" s="91">
        <f>COUNTIF(E152:AH152,AJ152)</f>
        <v>1</v>
      </c>
      <c r="AL152" s="92">
        <f>SUM(G152,J152,M152,P152,S152,V152,Y152,AB152,AE152,AH152)</f>
        <v>6</v>
      </c>
      <c r="AM152" s="91">
        <f>IF(E152&gt;0,1,0)+IF(H152&gt;0,1,0)+IF(K152&gt;0,1,0)+IF(N152&gt;0,1,0)+IF(Q152&gt;0,1,0)+IF(T152&gt;0,1,0)+IF(W152&gt;0,1,0)+IF(Z152&gt;0,1,0)+IF(AC152&gt;0,1,0)+IF(AF152&gt;0,1,0)</f>
        <v>2</v>
      </c>
      <c r="AN152" s="93">
        <f>SUM(F152,I152,L152,O152,R152,U152,X152,AA152,AD152,AG152)</f>
        <v>7</v>
      </c>
      <c r="AO152" s="42" t="str">
        <f>VLOOKUP(B152,[1]Body!$B$5:$AJ$500,35,FALSE)</f>
        <v/>
      </c>
      <c r="AP152" s="43"/>
    </row>
    <row r="153" spans="1:42" ht="15.6" x14ac:dyDescent="0.3">
      <c r="A153" s="38">
        <v>20</v>
      </c>
      <c r="B153" s="34" t="s">
        <v>141</v>
      </c>
      <c r="C153" s="35">
        <v>1000</v>
      </c>
      <c r="D153" s="36" t="s">
        <v>142</v>
      </c>
      <c r="E153" s="37"/>
      <c r="F153" s="83"/>
      <c r="G153" s="83"/>
      <c r="H153" s="37">
        <v>22</v>
      </c>
      <c r="I153" s="83">
        <v>3</v>
      </c>
      <c r="J153" s="83">
        <v>3</v>
      </c>
      <c r="K153" s="37">
        <v>0</v>
      </c>
      <c r="L153" s="83">
        <v>0</v>
      </c>
      <c r="M153" s="83">
        <v>0</v>
      </c>
      <c r="N153" s="37">
        <v>0</v>
      </c>
      <c r="O153" s="83">
        <v>0</v>
      </c>
      <c r="P153" s="83">
        <v>0</v>
      </c>
      <c r="Q153" s="37">
        <v>0</v>
      </c>
      <c r="R153" s="83">
        <v>0</v>
      </c>
      <c r="S153" s="83">
        <v>0</v>
      </c>
      <c r="T153" s="37">
        <v>18</v>
      </c>
      <c r="U153" s="83">
        <v>3</v>
      </c>
      <c r="V153" s="83">
        <v>3</v>
      </c>
      <c r="W153" s="37"/>
      <c r="X153" s="83"/>
      <c r="Y153" s="83"/>
      <c r="Z153" s="37"/>
      <c r="AA153" s="83"/>
      <c r="AB153" s="83"/>
      <c r="AC153" s="37"/>
      <c r="AD153" s="83"/>
      <c r="AE153" s="83"/>
      <c r="AF153" s="37"/>
      <c r="AG153" s="83"/>
      <c r="AH153" s="83"/>
      <c r="AI153" s="90">
        <f>VLOOKUP(B153,[1]Body!$B$5:$AI$500,34,FALSE)</f>
        <v>40</v>
      </c>
      <c r="AJ153" s="37">
        <f>MAX(E153,H153,K153,N153,Q153,T153,W153,Z153,AC153,AF153)</f>
        <v>22</v>
      </c>
      <c r="AK153" s="91">
        <f>COUNTIF(E153:AH153,AJ153)</f>
        <v>1</v>
      </c>
      <c r="AL153" s="92">
        <f>SUM(G153,J153,M153,P153,S153,V153,Y153,AB153,AE153,AH153)</f>
        <v>6</v>
      </c>
      <c r="AM153" s="91">
        <f>IF(E153&gt;0,1,0)+IF(H153&gt;0,1,0)+IF(K153&gt;0,1,0)+IF(N153&gt;0,1,0)+IF(Q153&gt;0,1,0)+IF(T153&gt;0,1,0)+IF(W153&gt;0,1,0)+IF(Z153&gt;0,1,0)+IF(AC153&gt;0,1,0)+IF(AF153&gt;0,1,0)</f>
        <v>2</v>
      </c>
      <c r="AN153" s="93">
        <f>SUM(F153,I153,L153,O153,R153,U153,X153,AA153,AD153,AG153)</f>
        <v>6</v>
      </c>
      <c r="AO153" s="42" t="str">
        <f>VLOOKUP(B153,[1]Body!$B$5:$AJ$500,35,FALSE)</f>
        <v/>
      </c>
      <c r="AP153" s="43"/>
    </row>
    <row r="154" spans="1:42" ht="15.6" x14ac:dyDescent="0.3">
      <c r="A154" s="49">
        <v>21</v>
      </c>
      <c r="B154" s="34" t="s">
        <v>147</v>
      </c>
      <c r="C154" s="35">
        <v>1134</v>
      </c>
      <c r="D154" s="36" t="s">
        <v>32</v>
      </c>
      <c r="E154" s="37">
        <v>17</v>
      </c>
      <c r="F154" s="83">
        <v>2</v>
      </c>
      <c r="G154" s="83">
        <v>2</v>
      </c>
      <c r="H154" s="37">
        <v>0</v>
      </c>
      <c r="I154" s="83">
        <v>0</v>
      </c>
      <c r="J154" s="83">
        <v>0</v>
      </c>
      <c r="K154" s="37">
        <v>0</v>
      </c>
      <c r="L154" s="83">
        <v>0</v>
      </c>
      <c r="M154" s="83">
        <v>0</v>
      </c>
      <c r="N154" s="37">
        <v>0</v>
      </c>
      <c r="O154" s="83">
        <v>0</v>
      </c>
      <c r="P154" s="83">
        <v>0</v>
      </c>
      <c r="Q154" s="37">
        <v>21</v>
      </c>
      <c r="R154" s="83">
        <v>3.5</v>
      </c>
      <c r="S154" s="83">
        <v>3</v>
      </c>
      <c r="T154" s="37">
        <v>0</v>
      </c>
      <c r="U154" s="83">
        <v>0</v>
      </c>
      <c r="V154" s="83">
        <v>0</v>
      </c>
      <c r="W154" s="37"/>
      <c r="X154" s="83"/>
      <c r="Y154" s="83"/>
      <c r="Z154" s="37"/>
      <c r="AA154" s="83"/>
      <c r="AB154" s="83"/>
      <c r="AC154" s="37"/>
      <c r="AD154" s="83"/>
      <c r="AE154" s="83"/>
      <c r="AF154" s="37"/>
      <c r="AG154" s="83"/>
      <c r="AH154" s="83"/>
      <c r="AI154" s="90">
        <f>VLOOKUP(B154,[1]Body!$B$5:$AI$500,34,FALSE)</f>
        <v>38</v>
      </c>
      <c r="AJ154" s="37">
        <f>MAX(E154,H154,K154,N154,Q154,T154,W154,Z154,AC154,AF154)</f>
        <v>21</v>
      </c>
      <c r="AK154" s="91">
        <f>COUNTIF(E154:AH154,AJ154)</f>
        <v>1</v>
      </c>
      <c r="AL154" s="92">
        <f>SUM(G154,J154,M154,P154,S154,V154,Y154,AB154,AE154,AH154)</f>
        <v>5</v>
      </c>
      <c r="AM154" s="91">
        <f>IF(E154&gt;0,1,0)+IF(H154&gt;0,1,0)+IF(K154&gt;0,1,0)+IF(N154&gt;0,1,0)+IF(Q154&gt;0,1,0)+IF(T154&gt;0,1,0)+IF(W154&gt;0,1,0)+IF(Z154&gt;0,1,0)+IF(AC154&gt;0,1,0)+IF(AF154&gt;0,1,0)</f>
        <v>2</v>
      </c>
      <c r="AN154" s="93">
        <f>SUM(F154,I154,L154,O154,R154,U154,X154,AA154,AD154,AG154)</f>
        <v>5.5</v>
      </c>
      <c r="AO154" s="42" t="str">
        <f>VLOOKUP(B154,[1]Body!$B$5:$AJ$500,35,FALSE)</f>
        <v/>
      </c>
      <c r="AP154" s="43"/>
    </row>
    <row r="155" spans="1:42" ht="15.6" x14ac:dyDescent="0.3">
      <c r="A155" s="38">
        <v>22</v>
      </c>
      <c r="B155" s="34" t="s">
        <v>144</v>
      </c>
      <c r="C155" s="35">
        <v>1000</v>
      </c>
      <c r="D155" s="36" t="s">
        <v>142</v>
      </c>
      <c r="E155" s="37"/>
      <c r="F155" s="83"/>
      <c r="G155" s="83"/>
      <c r="H155" s="37">
        <v>21</v>
      </c>
      <c r="I155" s="83">
        <v>3</v>
      </c>
      <c r="J155" s="83">
        <v>3</v>
      </c>
      <c r="K155" s="37">
        <v>0</v>
      </c>
      <c r="L155" s="83">
        <v>0</v>
      </c>
      <c r="M155" s="83">
        <v>0</v>
      </c>
      <c r="N155" s="37">
        <v>0</v>
      </c>
      <c r="O155" s="83">
        <v>0</v>
      </c>
      <c r="P155" s="83">
        <v>0</v>
      </c>
      <c r="Q155" s="37">
        <v>0</v>
      </c>
      <c r="R155" s="83">
        <v>0</v>
      </c>
      <c r="S155" s="83">
        <v>0</v>
      </c>
      <c r="T155" s="37">
        <v>16</v>
      </c>
      <c r="U155" s="83">
        <v>2</v>
      </c>
      <c r="V155" s="83">
        <v>2</v>
      </c>
      <c r="W155" s="37"/>
      <c r="X155" s="83"/>
      <c r="Y155" s="83"/>
      <c r="Z155" s="37"/>
      <c r="AA155" s="83"/>
      <c r="AB155" s="83"/>
      <c r="AC155" s="37"/>
      <c r="AD155" s="83"/>
      <c r="AE155" s="83"/>
      <c r="AF155" s="37"/>
      <c r="AG155" s="83"/>
      <c r="AH155" s="83"/>
      <c r="AI155" s="90">
        <f>VLOOKUP(B155,[1]Body!$B$5:$AI$500,34,FALSE)</f>
        <v>37</v>
      </c>
      <c r="AJ155" s="37">
        <f>MAX(E155,H155,K155,N155,Q155,T155,W155,Z155,AC155,AF155)</f>
        <v>21</v>
      </c>
      <c r="AK155" s="91">
        <f>COUNTIF(E155:AH155,AJ155)</f>
        <v>1</v>
      </c>
      <c r="AL155" s="92">
        <f>SUM(G155,J155,M155,P155,S155,V155,Y155,AB155,AE155,AH155)</f>
        <v>5</v>
      </c>
      <c r="AM155" s="91">
        <f>IF(E155&gt;0,1,0)+IF(H155&gt;0,1,0)+IF(K155&gt;0,1,0)+IF(N155&gt;0,1,0)+IF(Q155&gt;0,1,0)+IF(T155&gt;0,1,0)+IF(W155&gt;0,1,0)+IF(Z155&gt;0,1,0)+IF(AC155&gt;0,1,0)+IF(AF155&gt;0,1,0)</f>
        <v>2</v>
      </c>
      <c r="AN155" s="93">
        <f>SUM(F155,I155,L155,O155,R155,U155,X155,AA155,AD155,AG155)</f>
        <v>5</v>
      </c>
      <c r="AO155" s="42" t="str">
        <f>VLOOKUP(B155,[1]Body!$B$5:$AJ$500,35,FALSE)</f>
        <v/>
      </c>
      <c r="AP155" s="43"/>
    </row>
    <row r="156" spans="1:42" ht="15.6" x14ac:dyDescent="0.3">
      <c r="A156" s="49">
        <v>23</v>
      </c>
      <c r="B156" s="34" t="s">
        <v>149</v>
      </c>
      <c r="C156" s="35">
        <v>1000</v>
      </c>
      <c r="D156" s="36" t="s">
        <v>150</v>
      </c>
      <c r="E156" s="37">
        <v>15</v>
      </c>
      <c r="F156" s="83">
        <v>1.5</v>
      </c>
      <c r="G156" s="83">
        <v>0</v>
      </c>
      <c r="H156" s="37">
        <v>0</v>
      </c>
      <c r="I156" s="83">
        <v>0</v>
      </c>
      <c r="J156" s="83">
        <v>0</v>
      </c>
      <c r="K156" s="37">
        <v>0</v>
      </c>
      <c r="L156" s="83">
        <v>0</v>
      </c>
      <c r="M156" s="83">
        <v>0</v>
      </c>
      <c r="N156" s="37">
        <v>0</v>
      </c>
      <c r="O156" s="83">
        <v>0</v>
      </c>
      <c r="P156" s="83">
        <v>0</v>
      </c>
      <c r="Q156" s="37">
        <v>17</v>
      </c>
      <c r="R156" s="83">
        <v>2.5</v>
      </c>
      <c r="S156" s="83">
        <v>2</v>
      </c>
      <c r="T156" s="37">
        <v>0</v>
      </c>
      <c r="U156" s="83">
        <v>0</v>
      </c>
      <c r="V156" s="83">
        <v>0</v>
      </c>
      <c r="W156" s="37"/>
      <c r="X156" s="83"/>
      <c r="Y156" s="83"/>
      <c r="Z156" s="37"/>
      <c r="AA156" s="83"/>
      <c r="AB156" s="83"/>
      <c r="AC156" s="37"/>
      <c r="AD156" s="83"/>
      <c r="AE156" s="83"/>
      <c r="AF156" s="37"/>
      <c r="AG156" s="83"/>
      <c r="AH156" s="83"/>
      <c r="AI156" s="90">
        <f>VLOOKUP(B156,[1]Body!$B$5:$AI$500,34,FALSE)</f>
        <v>32</v>
      </c>
      <c r="AJ156" s="37">
        <f>MAX(E156,H156,K156,N156,Q156,T156,W156,Z156,AC156,AF156)</f>
        <v>17</v>
      </c>
      <c r="AK156" s="91">
        <f>COUNTIF(E156:AH156,AJ156)</f>
        <v>1</v>
      </c>
      <c r="AL156" s="92">
        <f>SUM(G156,J156,M156,P156,S156,V156,Y156,AB156,AE156,AH156)</f>
        <v>2</v>
      </c>
      <c r="AM156" s="91">
        <f>IF(E156&gt;0,1,0)+IF(H156&gt;0,1,0)+IF(K156&gt;0,1,0)+IF(N156&gt;0,1,0)+IF(Q156&gt;0,1,0)+IF(T156&gt;0,1,0)+IF(W156&gt;0,1,0)+IF(Z156&gt;0,1,0)+IF(AC156&gt;0,1,0)+IF(AF156&gt;0,1,0)</f>
        <v>2</v>
      </c>
      <c r="AN156" s="93">
        <f>SUM(F156,I156,L156,O156,R156,U156,X156,AA156,AD156,AG156)</f>
        <v>4</v>
      </c>
      <c r="AO156" s="42" t="str">
        <f>VLOOKUP(B156,[1]Body!$B$5:$AJ$500,35,FALSE)</f>
        <v/>
      </c>
      <c r="AP156" s="43"/>
    </row>
    <row r="157" spans="1:42" ht="15.6" x14ac:dyDescent="0.3">
      <c r="A157" s="38">
        <v>24</v>
      </c>
      <c r="B157" s="34" t="s">
        <v>139</v>
      </c>
      <c r="C157" s="35">
        <v>1130</v>
      </c>
      <c r="D157" s="36" t="s">
        <v>35</v>
      </c>
      <c r="E157" s="37">
        <v>23</v>
      </c>
      <c r="F157" s="83">
        <v>4</v>
      </c>
      <c r="G157" s="83">
        <v>4</v>
      </c>
      <c r="H157" s="37">
        <v>0</v>
      </c>
      <c r="I157" s="83">
        <v>0</v>
      </c>
      <c r="J157" s="83">
        <v>0</v>
      </c>
      <c r="K157" s="37">
        <v>0</v>
      </c>
      <c r="L157" s="83">
        <v>0</v>
      </c>
      <c r="M157" s="83">
        <v>0</v>
      </c>
      <c r="N157" s="37">
        <v>0</v>
      </c>
      <c r="O157" s="83">
        <v>0</v>
      </c>
      <c r="P157" s="83">
        <v>0</v>
      </c>
      <c r="Q157" s="37">
        <v>0</v>
      </c>
      <c r="R157" s="83">
        <v>0</v>
      </c>
      <c r="S157" s="83">
        <v>0</v>
      </c>
      <c r="T157" s="37">
        <v>0</v>
      </c>
      <c r="U157" s="83">
        <v>0</v>
      </c>
      <c r="V157" s="83">
        <v>0</v>
      </c>
      <c r="W157" s="37"/>
      <c r="X157" s="83"/>
      <c r="Y157" s="83"/>
      <c r="Z157" s="37"/>
      <c r="AA157" s="83"/>
      <c r="AB157" s="83"/>
      <c r="AC157" s="37"/>
      <c r="AD157" s="83"/>
      <c r="AE157" s="83"/>
      <c r="AF157" s="37"/>
      <c r="AG157" s="83"/>
      <c r="AH157" s="83"/>
      <c r="AI157" s="90">
        <f>VLOOKUP(B157,[1]Body!$B$5:$AI$500,34,FALSE)</f>
        <v>23</v>
      </c>
      <c r="AJ157" s="37">
        <f>MAX(E157,H157,K157,N157,Q157,T157,W157,Z157,AC157,AF157)</f>
        <v>23</v>
      </c>
      <c r="AK157" s="91">
        <f>COUNTIF(E157:AH157,AJ157)</f>
        <v>1</v>
      </c>
      <c r="AL157" s="92">
        <f>SUM(G157,J157,M157,P157,S157,V157,Y157,AB157,AE157,AH157)</f>
        <v>4</v>
      </c>
      <c r="AM157" s="91">
        <f>IF(E157&gt;0,1,0)+IF(H157&gt;0,1,0)+IF(K157&gt;0,1,0)+IF(N157&gt;0,1,0)+IF(Q157&gt;0,1,0)+IF(T157&gt;0,1,0)+IF(W157&gt;0,1,0)+IF(Z157&gt;0,1,0)+IF(AC157&gt;0,1,0)+IF(AF157&gt;0,1,0)</f>
        <v>1</v>
      </c>
      <c r="AN157" s="93">
        <f>SUM(F157,I157,L157,O157,R157,U157,X157,AA157,AD157,AG157)</f>
        <v>4</v>
      </c>
      <c r="AO157" s="42" t="str">
        <f>VLOOKUP(B157,[1]Body!$B$5:$AJ$500,35,FALSE)</f>
        <v/>
      </c>
      <c r="AP157" s="43"/>
    </row>
    <row r="158" spans="1:42" ht="15.6" x14ac:dyDescent="0.3">
      <c r="A158" s="49">
        <v>25</v>
      </c>
      <c r="B158" s="34" t="s">
        <v>446</v>
      </c>
      <c r="C158" s="35">
        <v>1100</v>
      </c>
      <c r="D158" s="36" t="s">
        <v>35</v>
      </c>
      <c r="E158" s="37"/>
      <c r="F158" s="83"/>
      <c r="G158" s="83"/>
      <c r="H158" s="37"/>
      <c r="I158" s="83"/>
      <c r="J158" s="83"/>
      <c r="K158" s="37"/>
      <c r="L158" s="83"/>
      <c r="M158" s="83"/>
      <c r="N158" s="37"/>
      <c r="O158" s="83"/>
      <c r="P158" s="83"/>
      <c r="Q158" s="37"/>
      <c r="R158" s="83"/>
      <c r="S158" s="83"/>
      <c r="T158" s="37">
        <v>22</v>
      </c>
      <c r="U158" s="83">
        <v>4</v>
      </c>
      <c r="V158" s="83">
        <v>4</v>
      </c>
      <c r="W158" s="37"/>
      <c r="X158" s="83"/>
      <c r="Y158" s="83"/>
      <c r="Z158" s="37"/>
      <c r="AA158" s="83"/>
      <c r="AB158" s="83"/>
      <c r="AC158" s="37"/>
      <c r="AD158" s="83"/>
      <c r="AE158" s="83"/>
      <c r="AF158" s="37"/>
      <c r="AG158" s="83"/>
      <c r="AH158" s="83"/>
      <c r="AI158" s="90">
        <f>VLOOKUP(B158,[1]Body!$B$5:$AI$500,34,FALSE)</f>
        <v>22</v>
      </c>
      <c r="AJ158" s="37">
        <f>MAX(E158,H158,K158,N158,Q158,T158,W158,Z158,AC158,AF158)</f>
        <v>22</v>
      </c>
      <c r="AK158" s="91">
        <f>COUNTIF(E158:AH158,AJ158)</f>
        <v>1</v>
      </c>
      <c r="AL158" s="92">
        <f>SUM(G158,J158,M158,P158,S158,V158,Y158,AB158,AE158,AH158)</f>
        <v>4</v>
      </c>
      <c r="AM158" s="91">
        <f>IF(E158&gt;0,1,0)+IF(H158&gt;0,1,0)+IF(K158&gt;0,1,0)+IF(N158&gt;0,1,0)+IF(Q158&gt;0,1,0)+IF(T158&gt;0,1,0)+IF(W158&gt;0,1,0)+IF(Z158&gt;0,1,0)+IF(AC158&gt;0,1,0)+IF(AF158&gt;0,1,0)</f>
        <v>1</v>
      </c>
      <c r="AN158" s="93">
        <f>SUM(F158,I158,L158,O158,R158,U158,X158,AA158,AD158,AG158)</f>
        <v>4</v>
      </c>
      <c r="AO158" s="42" t="str">
        <f>VLOOKUP(B158,[1]Body!$B$5:$AJ$500,35,FALSE)</f>
        <v/>
      </c>
      <c r="AP158" s="43"/>
    </row>
    <row r="159" spans="1:42" ht="15.6" x14ac:dyDescent="0.3">
      <c r="A159" s="38">
        <v>26</v>
      </c>
      <c r="B159" s="34" t="s">
        <v>232</v>
      </c>
      <c r="C159" s="35">
        <v>1000</v>
      </c>
      <c r="D159" s="36" t="s">
        <v>71</v>
      </c>
      <c r="E159" s="37"/>
      <c r="F159" s="83"/>
      <c r="G159" s="83"/>
      <c r="H159" s="37"/>
      <c r="I159" s="83"/>
      <c r="J159" s="83"/>
      <c r="K159" s="37"/>
      <c r="L159" s="83"/>
      <c r="M159" s="83"/>
      <c r="N159" s="37">
        <v>21</v>
      </c>
      <c r="O159" s="83">
        <v>2</v>
      </c>
      <c r="P159" s="83">
        <v>2</v>
      </c>
      <c r="Q159" s="37">
        <v>0</v>
      </c>
      <c r="R159" s="83">
        <v>0</v>
      </c>
      <c r="S159" s="83">
        <v>0</v>
      </c>
      <c r="T159" s="37">
        <v>0</v>
      </c>
      <c r="U159" s="83">
        <v>0</v>
      </c>
      <c r="V159" s="83">
        <v>0</v>
      </c>
      <c r="W159" s="37"/>
      <c r="X159" s="83"/>
      <c r="Y159" s="83"/>
      <c r="Z159" s="37"/>
      <c r="AA159" s="83"/>
      <c r="AB159" s="83"/>
      <c r="AC159" s="37"/>
      <c r="AD159" s="83"/>
      <c r="AE159" s="83"/>
      <c r="AF159" s="37"/>
      <c r="AG159" s="83"/>
      <c r="AH159" s="83"/>
      <c r="AI159" s="90">
        <f>VLOOKUP(B159,[1]Body!$B$5:$AI$500,34,FALSE)</f>
        <v>21</v>
      </c>
      <c r="AJ159" s="37">
        <f>MAX(E159,H159,K159,N159,Q159,T159,W159,Z159,AC159,AF159)</f>
        <v>21</v>
      </c>
      <c r="AK159" s="91">
        <f>COUNTIF(E159:AH159,AJ159)</f>
        <v>1</v>
      </c>
      <c r="AL159" s="92">
        <f>SUM(G159,J159,M159,P159,S159,V159,Y159,AB159,AE159,AH159)</f>
        <v>2</v>
      </c>
      <c r="AM159" s="91">
        <f>IF(E159&gt;0,1,0)+IF(H159&gt;0,1,0)+IF(K159&gt;0,1,0)+IF(N159&gt;0,1,0)+IF(Q159&gt;0,1,0)+IF(T159&gt;0,1,0)+IF(W159&gt;0,1,0)+IF(Z159&gt;0,1,0)+IF(AC159&gt;0,1,0)+IF(AF159&gt;0,1,0)</f>
        <v>1</v>
      </c>
      <c r="AN159" s="93">
        <f>SUM(F159,I159,L159,O159,R159,U159,X159,AA159,AD159,AG159)</f>
        <v>2</v>
      </c>
      <c r="AO159" s="42" t="str">
        <f>VLOOKUP(B159,[1]Body!$B$5:$AJ$500,35,FALSE)</f>
        <v/>
      </c>
      <c r="AP159" s="43"/>
    </row>
    <row r="160" spans="1:42" ht="15.6" x14ac:dyDescent="0.3">
      <c r="A160" s="49">
        <v>27</v>
      </c>
      <c r="B160" s="34" t="s">
        <v>259</v>
      </c>
      <c r="C160" s="35">
        <v>1000</v>
      </c>
      <c r="D160" s="36" t="s">
        <v>195</v>
      </c>
      <c r="E160" s="37"/>
      <c r="F160" s="83"/>
      <c r="G160" s="83"/>
      <c r="H160" s="37"/>
      <c r="I160" s="83"/>
      <c r="J160" s="83"/>
      <c r="K160" s="37"/>
      <c r="L160" s="83"/>
      <c r="M160" s="83"/>
      <c r="N160" s="37"/>
      <c r="O160" s="83"/>
      <c r="P160" s="83"/>
      <c r="Q160" s="37">
        <v>20</v>
      </c>
      <c r="R160" s="83">
        <v>3.5</v>
      </c>
      <c r="S160" s="83">
        <v>3</v>
      </c>
      <c r="T160" s="37">
        <v>0</v>
      </c>
      <c r="U160" s="83">
        <v>0</v>
      </c>
      <c r="V160" s="83">
        <v>0</v>
      </c>
      <c r="W160" s="37"/>
      <c r="X160" s="83"/>
      <c r="Y160" s="83"/>
      <c r="Z160" s="37"/>
      <c r="AA160" s="83"/>
      <c r="AB160" s="83"/>
      <c r="AC160" s="37"/>
      <c r="AD160" s="83"/>
      <c r="AE160" s="83"/>
      <c r="AF160" s="37"/>
      <c r="AG160" s="83"/>
      <c r="AH160" s="83"/>
      <c r="AI160" s="90">
        <f>VLOOKUP(B160,[1]Body!$B$5:$AI$500,34,FALSE)</f>
        <v>20</v>
      </c>
      <c r="AJ160" s="37">
        <f>MAX(E160,H160,K160,N160,Q160,T160,W160,Z160,AC160,AF160)</f>
        <v>20</v>
      </c>
      <c r="AK160" s="91">
        <f>COUNTIF(E160:AH160,AJ160)</f>
        <v>1</v>
      </c>
      <c r="AL160" s="92">
        <f>SUM(G160,J160,M160,P160,S160,V160,Y160,AB160,AE160,AH160)</f>
        <v>3</v>
      </c>
      <c r="AM160" s="91">
        <f>IF(E160&gt;0,1,0)+IF(H160&gt;0,1,0)+IF(K160&gt;0,1,0)+IF(N160&gt;0,1,0)+IF(Q160&gt;0,1,0)+IF(T160&gt;0,1,0)+IF(W160&gt;0,1,0)+IF(Z160&gt;0,1,0)+IF(AC160&gt;0,1,0)+IF(AF160&gt;0,1,0)</f>
        <v>1</v>
      </c>
      <c r="AN160" s="93">
        <f>SUM(F160,I160,L160,O160,R160,U160,X160,AA160,AD160,AG160)</f>
        <v>3.5</v>
      </c>
      <c r="AO160" s="42" t="str">
        <f>VLOOKUP(B160,[1]Body!$B$5:$AJ$500,35,FALSE)</f>
        <v/>
      </c>
      <c r="AP160" s="43"/>
    </row>
    <row r="161" spans="1:42" ht="15.6" x14ac:dyDescent="0.3">
      <c r="A161" s="38">
        <v>28</v>
      </c>
      <c r="B161" s="34" t="s">
        <v>447</v>
      </c>
      <c r="C161" s="35">
        <v>1000</v>
      </c>
      <c r="D161" s="36" t="s">
        <v>142</v>
      </c>
      <c r="E161" s="37"/>
      <c r="F161" s="83"/>
      <c r="G161" s="83"/>
      <c r="H161" s="37"/>
      <c r="I161" s="83"/>
      <c r="J161" s="83"/>
      <c r="K161" s="37"/>
      <c r="L161" s="83"/>
      <c r="M161" s="83"/>
      <c r="N161" s="37"/>
      <c r="O161" s="83"/>
      <c r="P161" s="83"/>
      <c r="Q161" s="37"/>
      <c r="R161" s="83"/>
      <c r="S161" s="83"/>
      <c r="T161" s="37">
        <v>19</v>
      </c>
      <c r="U161" s="83">
        <v>3.5</v>
      </c>
      <c r="V161" s="83">
        <v>3</v>
      </c>
      <c r="W161" s="37"/>
      <c r="X161" s="83"/>
      <c r="Y161" s="83"/>
      <c r="Z161" s="37"/>
      <c r="AA161" s="83"/>
      <c r="AB161" s="83"/>
      <c r="AC161" s="37"/>
      <c r="AD161" s="83"/>
      <c r="AE161" s="83"/>
      <c r="AF161" s="37"/>
      <c r="AG161" s="83"/>
      <c r="AH161" s="83"/>
      <c r="AI161" s="90">
        <f>VLOOKUP(B161,[1]Body!$B$5:$AI$500,34,FALSE)</f>
        <v>19</v>
      </c>
      <c r="AJ161" s="37">
        <f>MAX(E161,H161,K161,N161,Q161,T161,W161,Z161,AC161,AF161)</f>
        <v>19</v>
      </c>
      <c r="AK161" s="91">
        <f>COUNTIF(E161:AH161,AJ161)</f>
        <v>1</v>
      </c>
      <c r="AL161" s="92">
        <f>SUM(G161,J161,M161,P161,S161,V161,Y161,AB161,AE161,AH161)</f>
        <v>3</v>
      </c>
      <c r="AM161" s="91">
        <f>IF(E161&gt;0,1,0)+IF(H161&gt;0,1,0)+IF(K161&gt;0,1,0)+IF(N161&gt;0,1,0)+IF(Q161&gt;0,1,0)+IF(T161&gt;0,1,0)+IF(W161&gt;0,1,0)+IF(Z161&gt;0,1,0)+IF(AC161&gt;0,1,0)+IF(AF161&gt;0,1,0)</f>
        <v>1</v>
      </c>
      <c r="AN161" s="93">
        <f>SUM(F161,I161,L161,O161,R161,U161,X161,AA161,AD161,AG161)</f>
        <v>3.5</v>
      </c>
      <c r="AO161" s="42" t="str">
        <f>VLOOKUP(B161,[1]Body!$B$5:$AJ$500,35,FALSE)</f>
        <v/>
      </c>
      <c r="AP161" s="43"/>
    </row>
    <row r="162" spans="1:42" ht="15.6" x14ac:dyDescent="0.3">
      <c r="A162" s="49">
        <v>29</v>
      </c>
      <c r="B162" s="34" t="s">
        <v>260</v>
      </c>
      <c r="C162" s="35">
        <v>1000</v>
      </c>
      <c r="D162" s="36" t="s">
        <v>48</v>
      </c>
      <c r="E162" s="37"/>
      <c r="F162" s="83"/>
      <c r="G162" s="83"/>
      <c r="H162" s="37"/>
      <c r="I162" s="83"/>
      <c r="J162" s="83"/>
      <c r="K162" s="37"/>
      <c r="L162" s="83"/>
      <c r="M162" s="83"/>
      <c r="N162" s="37"/>
      <c r="O162" s="83"/>
      <c r="P162" s="83"/>
      <c r="Q162" s="37">
        <v>19</v>
      </c>
      <c r="R162" s="83">
        <v>3</v>
      </c>
      <c r="S162" s="83">
        <v>3</v>
      </c>
      <c r="T162" s="37">
        <v>0</v>
      </c>
      <c r="U162" s="83">
        <v>0</v>
      </c>
      <c r="V162" s="83">
        <v>0</v>
      </c>
      <c r="W162" s="37"/>
      <c r="X162" s="83"/>
      <c r="Y162" s="83"/>
      <c r="Z162" s="37"/>
      <c r="AA162" s="83"/>
      <c r="AB162" s="83"/>
      <c r="AC162" s="37"/>
      <c r="AD162" s="83"/>
      <c r="AE162" s="83"/>
      <c r="AF162" s="37"/>
      <c r="AG162" s="83"/>
      <c r="AH162" s="83"/>
      <c r="AI162" s="90">
        <f>VLOOKUP(B162,[1]Body!$B$5:$AI$500,34,FALSE)</f>
        <v>19</v>
      </c>
      <c r="AJ162" s="37">
        <f>MAX(E162,H162,K162,N162,Q162,T162,W162,Z162,AC162,AF162)</f>
        <v>19</v>
      </c>
      <c r="AK162" s="91">
        <f>COUNTIF(E162:AH162,AJ162)</f>
        <v>1</v>
      </c>
      <c r="AL162" s="92">
        <f>SUM(G162,J162,M162,P162,S162,V162,Y162,AB162,AE162,AH162)</f>
        <v>3</v>
      </c>
      <c r="AM162" s="91">
        <f>IF(E162&gt;0,1,0)+IF(H162&gt;0,1,0)+IF(K162&gt;0,1,0)+IF(N162&gt;0,1,0)+IF(Q162&gt;0,1,0)+IF(T162&gt;0,1,0)+IF(W162&gt;0,1,0)+IF(Z162&gt;0,1,0)+IF(AC162&gt;0,1,0)+IF(AF162&gt;0,1,0)</f>
        <v>1</v>
      </c>
      <c r="AN162" s="93">
        <f>SUM(F162,I162,L162,O162,R162,U162,X162,AA162,AD162,AG162)</f>
        <v>3</v>
      </c>
      <c r="AO162" s="42" t="str">
        <f>VLOOKUP(B162,[1]Body!$B$5:$AJ$500,35,FALSE)</f>
        <v/>
      </c>
      <c r="AP162" s="43"/>
    </row>
    <row r="163" spans="1:42" ht="15.6" x14ac:dyDescent="0.3">
      <c r="A163" s="38">
        <v>30</v>
      </c>
      <c r="B163" s="34" t="s">
        <v>261</v>
      </c>
      <c r="C163" s="35">
        <v>1000</v>
      </c>
      <c r="D163" s="36" t="s">
        <v>80</v>
      </c>
      <c r="E163" s="37"/>
      <c r="F163" s="83"/>
      <c r="G163" s="83"/>
      <c r="H163" s="37"/>
      <c r="I163" s="83"/>
      <c r="J163" s="83"/>
      <c r="K163" s="37"/>
      <c r="L163" s="83"/>
      <c r="M163" s="83"/>
      <c r="N163" s="37"/>
      <c r="O163" s="83"/>
      <c r="P163" s="83"/>
      <c r="Q163" s="37">
        <v>18</v>
      </c>
      <c r="R163" s="83">
        <v>2.5</v>
      </c>
      <c r="S163" s="83">
        <v>2</v>
      </c>
      <c r="T163" s="37">
        <v>0</v>
      </c>
      <c r="U163" s="83">
        <v>0</v>
      </c>
      <c r="V163" s="83">
        <v>0</v>
      </c>
      <c r="W163" s="37"/>
      <c r="X163" s="83"/>
      <c r="Y163" s="83"/>
      <c r="Z163" s="37"/>
      <c r="AA163" s="83"/>
      <c r="AB163" s="83"/>
      <c r="AC163" s="37"/>
      <c r="AD163" s="83"/>
      <c r="AE163" s="83"/>
      <c r="AF163" s="37"/>
      <c r="AG163" s="83"/>
      <c r="AH163" s="83"/>
      <c r="AI163" s="90">
        <f>VLOOKUP(B163,[1]Body!$B$5:$AI$500,34,FALSE)</f>
        <v>18</v>
      </c>
      <c r="AJ163" s="37">
        <f>MAX(E163,H163,K163,N163,Q163,T163,W163,Z163,AC163,AF163)</f>
        <v>18</v>
      </c>
      <c r="AK163" s="91">
        <f>COUNTIF(E163:AH163,AJ163)</f>
        <v>1</v>
      </c>
      <c r="AL163" s="92">
        <f>SUM(G163,J163,M163,P163,S163,V163,Y163,AB163,AE163,AH163)</f>
        <v>2</v>
      </c>
      <c r="AM163" s="91">
        <f>IF(E163&gt;0,1,0)+IF(H163&gt;0,1,0)+IF(K163&gt;0,1,0)+IF(N163&gt;0,1,0)+IF(Q163&gt;0,1,0)+IF(T163&gt;0,1,0)+IF(W163&gt;0,1,0)+IF(Z163&gt;0,1,0)+IF(AC163&gt;0,1,0)+IF(AF163&gt;0,1,0)</f>
        <v>1</v>
      </c>
      <c r="AN163" s="93">
        <f>SUM(F163,I163,L163,O163,R163,U163,X163,AA163,AD163,AG163)</f>
        <v>2.5</v>
      </c>
      <c r="AO163" s="42" t="str">
        <f>VLOOKUP(B163,[1]Body!$B$5:$AJ$500,35,FALSE)</f>
        <v/>
      </c>
      <c r="AP163" s="43"/>
    </row>
    <row r="164" spans="1:42" ht="15.6" x14ac:dyDescent="0.3">
      <c r="A164" s="49">
        <v>31</v>
      </c>
      <c r="B164" s="34" t="s">
        <v>146</v>
      </c>
      <c r="C164" s="35">
        <v>1000</v>
      </c>
      <c r="D164" s="36" t="s">
        <v>114</v>
      </c>
      <c r="E164" s="37"/>
      <c r="F164" s="83"/>
      <c r="G164" s="83"/>
      <c r="H164" s="37">
        <v>18</v>
      </c>
      <c r="I164" s="83">
        <v>1</v>
      </c>
      <c r="J164" s="83">
        <v>1</v>
      </c>
      <c r="K164" s="37">
        <v>0</v>
      </c>
      <c r="L164" s="83">
        <v>0</v>
      </c>
      <c r="M164" s="83">
        <v>0</v>
      </c>
      <c r="N164" s="37">
        <v>0</v>
      </c>
      <c r="O164" s="83">
        <v>0</v>
      </c>
      <c r="P164" s="83">
        <v>0</v>
      </c>
      <c r="Q164" s="37">
        <v>0</v>
      </c>
      <c r="R164" s="83">
        <v>0</v>
      </c>
      <c r="S164" s="83">
        <v>0</v>
      </c>
      <c r="T164" s="37">
        <v>0</v>
      </c>
      <c r="U164" s="83">
        <v>0</v>
      </c>
      <c r="V164" s="83">
        <v>0</v>
      </c>
      <c r="W164" s="37"/>
      <c r="X164" s="83"/>
      <c r="Y164" s="83"/>
      <c r="Z164" s="37"/>
      <c r="AA164" s="83"/>
      <c r="AB164" s="83"/>
      <c r="AC164" s="37"/>
      <c r="AD164" s="83"/>
      <c r="AE164" s="83"/>
      <c r="AF164" s="37"/>
      <c r="AG164" s="83"/>
      <c r="AH164" s="83"/>
      <c r="AI164" s="90">
        <f>VLOOKUP(B164,[1]Body!$B$5:$AI$500,34,FALSE)</f>
        <v>18</v>
      </c>
      <c r="AJ164" s="37">
        <f>MAX(E164,H164,K164,N164,Q164,T164,W164,Z164,AC164,AF164)</f>
        <v>18</v>
      </c>
      <c r="AK164" s="91">
        <f>COUNTIF(E164:AH164,AJ164)</f>
        <v>1</v>
      </c>
      <c r="AL164" s="92">
        <f>SUM(G164,J164,M164,P164,S164,V164,Y164,AB164,AE164,AH164)</f>
        <v>1</v>
      </c>
      <c r="AM164" s="91">
        <f>IF(E164&gt;0,1,0)+IF(H164&gt;0,1,0)+IF(K164&gt;0,1,0)+IF(N164&gt;0,1,0)+IF(Q164&gt;0,1,0)+IF(T164&gt;0,1,0)+IF(W164&gt;0,1,0)+IF(Z164&gt;0,1,0)+IF(AC164&gt;0,1,0)+IF(AF164&gt;0,1,0)</f>
        <v>1</v>
      </c>
      <c r="AN164" s="93">
        <f>SUM(F164,I164,L164,O164,R164,U164,X164,AA164,AD164,AG164)</f>
        <v>1</v>
      </c>
      <c r="AO164" s="42" t="str">
        <f>VLOOKUP(B164,[1]Body!$B$5:$AJ$500,35,FALSE)</f>
        <v/>
      </c>
      <c r="AP164" s="43"/>
    </row>
    <row r="165" spans="1:42" ht="15.6" x14ac:dyDescent="0.3">
      <c r="A165" s="38">
        <v>32</v>
      </c>
      <c r="B165" s="34" t="s">
        <v>148</v>
      </c>
      <c r="C165" s="35">
        <v>1000</v>
      </c>
      <c r="D165" s="36" t="s">
        <v>42</v>
      </c>
      <c r="E165" s="37">
        <v>16</v>
      </c>
      <c r="F165" s="83">
        <v>2</v>
      </c>
      <c r="G165" s="83">
        <v>2</v>
      </c>
      <c r="H165" s="37">
        <v>0</v>
      </c>
      <c r="I165" s="83">
        <v>0</v>
      </c>
      <c r="J165" s="83">
        <v>0</v>
      </c>
      <c r="K165" s="37">
        <v>0</v>
      </c>
      <c r="L165" s="83">
        <v>0</v>
      </c>
      <c r="M165" s="83">
        <v>0</v>
      </c>
      <c r="N165" s="37">
        <v>0</v>
      </c>
      <c r="O165" s="83">
        <v>0</v>
      </c>
      <c r="P165" s="83">
        <v>0</v>
      </c>
      <c r="Q165" s="37">
        <v>0</v>
      </c>
      <c r="R165" s="83">
        <v>0</v>
      </c>
      <c r="S165" s="83">
        <v>0</v>
      </c>
      <c r="T165" s="37">
        <v>0</v>
      </c>
      <c r="U165" s="83">
        <v>0</v>
      </c>
      <c r="V165" s="83">
        <v>0</v>
      </c>
      <c r="W165" s="37"/>
      <c r="X165" s="83"/>
      <c r="Y165" s="83"/>
      <c r="Z165" s="37"/>
      <c r="AA165" s="83"/>
      <c r="AB165" s="83"/>
      <c r="AC165" s="37"/>
      <c r="AD165" s="83"/>
      <c r="AE165" s="83"/>
      <c r="AF165" s="37"/>
      <c r="AG165" s="83"/>
      <c r="AH165" s="83"/>
      <c r="AI165" s="90">
        <f>VLOOKUP(B165,[1]Body!$B$5:$AI$500,34,FALSE)</f>
        <v>16</v>
      </c>
      <c r="AJ165" s="37">
        <f>MAX(E165,H165,K165,N165,Q165,T165,W165,Z165,AC165,AF165)</f>
        <v>16</v>
      </c>
      <c r="AK165" s="91">
        <f>COUNTIF(E165:AH165,AJ165)</f>
        <v>1</v>
      </c>
      <c r="AL165" s="92">
        <f>SUM(G165,J165,M165,P165,S165,V165,Y165,AB165,AE165,AH165)</f>
        <v>2</v>
      </c>
      <c r="AM165" s="91">
        <f>IF(E165&gt;0,1,0)+IF(H165&gt;0,1,0)+IF(K165&gt;0,1,0)+IF(N165&gt;0,1,0)+IF(Q165&gt;0,1,0)+IF(T165&gt;0,1,0)+IF(W165&gt;0,1,0)+IF(Z165&gt;0,1,0)+IF(AC165&gt;0,1,0)+IF(AF165&gt;0,1,0)</f>
        <v>1</v>
      </c>
      <c r="AN165" s="93">
        <f>SUM(F165,I165,L165,O165,R165,U165,X165,AA165,AD165,AG165)</f>
        <v>2</v>
      </c>
      <c r="AO165" s="42" t="str">
        <f>VLOOKUP(B165,[1]Body!$B$5:$AJ$500,35,FALSE)</f>
        <v/>
      </c>
      <c r="AP165" s="43"/>
    </row>
    <row r="166" spans="1:42" ht="15.6" x14ac:dyDescent="0.3">
      <c r="A166" s="38">
        <v>33</v>
      </c>
      <c r="B166" s="34" t="s">
        <v>448</v>
      </c>
      <c r="C166" s="35">
        <v>1000</v>
      </c>
      <c r="D166" s="36" t="s">
        <v>222</v>
      </c>
      <c r="E166" s="37"/>
      <c r="F166" s="83"/>
      <c r="G166" s="83"/>
      <c r="H166" s="37"/>
      <c r="I166" s="83"/>
      <c r="J166" s="83"/>
      <c r="K166" s="37"/>
      <c r="L166" s="83"/>
      <c r="M166" s="83"/>
      <c r="N166" s="37"/>
      <c r="O166" s="83"/>
      <c r="P166" s="83"/>
      <c r="Q166" s="37"/>
      <c r="R166" s="83"/>
      <c r="S166" s="83"/>
      <c r="T166" s="37">
        <v>15</v>
      </c>
      <c r="U166" s="83">
        <v>2</v>
      </c>
      <c r="V166" s="83">
        <v>2</v>
      </c>
      <c r="W166" s="37"/>
      <c r="X166" s="83"/>
      <c r="Y166" s="83"/>
      <c r="Z166" s="37"/>
      <c r="AA166" s="83"/>
      <c r="AB166" s="83"/>
      <c r="AC166" s="37"/>
      <c r="AD166" s="83"/>
      <c r="AE166" s="83"/>
      <c r="AF166" s="37"/>
      <c r="AG166" s="83"/>
      <c r="AH166" s="83"/>
      <c r="AI166" s="90">
        <f>VLOOKUP(B166,[1]Body!$B$5:$AI$500,34,FALSE)</f>
        <v>15</v>
      </c>
      <c r="AJ166" s="37">
        <f>MAX(E166,H166,K166,N166,Q166,T166,W166,Z166,AC166,AF166)</f>
        <v>15</v>
      </c>
      <c r="AK166" s="91">
        <f>COUNTIF(E166:AH166,AJ166)</f>
        <v>1</v>
      </c>
      <c r="AL166" s="92">
        <f>SUM(G166,J166,M166,P166,S166,V166,Y166,AB166,AE166,AH166)</f>
        <v>2</v>
      </c>
      <c r="AM166" s="91">
        <f>IF(E166&gt;0,1,0)+IF(H166&gt;0,1,0)+IF(K166&gt;0,1,0)+IF(N166&gt;0,1,0)+IF(Q166&gt;0,1,0)+IF(T166&gt;0,1,0)+IF(W166&gt;0,1,0)+IF(Z166&gt;0,1,0)+IF(AC166&gt;0,1,0)+IF(AF166&gt;0,1,0)</f>
        <v>1</v>
      </c>
      <c r="AN166" s="93">
        <f>SUM(F166,I166,L166,O166,R166,U166,X166,AA166,AD166,AG166)</f>
        <v>2</v>
      </c>
      <c r="AO166" s="42" t="str">
        <f>VLOOKUP(B166,[1]Body!$B$5:$AJ$500,35,FALSE)</f>
        <v/>
      </c>
      <c r="AP166" s="43"/>
    </row>
    <row r="167" spans="1:42" ht="15.6" x14ac:dyDescent="0.3">
      <c r="A167" s="24"/>
      <c r="B167" s="25"/>
      <c r="C167" s="39"/>
      <c r="D167" s="39"/>
      <c r="E167" s="107">
        <v>19</v>
      </c>
      <c r="F167" s="83"/>
      <c r="G167" s="28"/>
      <c r="H167" s="107">
        <v>16</v>
      </c>
      <c r="I167" s="83"/>
      <c r="J167" s="28"/>
      <c r="K167" s="107">
        <v>14</v>
      </c>
      <c r="L167" s="83"/>
      <c r="M167" s="28"/>
      <c r="N167" s="107">
        <v>13</v>
      </c>
      <c r="O167" s="83"/>
      <c r="P167" s="28"/>
      <c r="Q167" s="107">
        <v>17</v>
      </c>
      <c r="R167" s="83"/>
      <c r="S167" s="28"/>
      <c r="T167" s="107">
        <v>20</v>
      </c>
      <c r="U167" s="83"/>
      <c r="V167" s="28"/>
      <c r="W167" s="107">
        <f>COUNTIF(W134:W166,"&gt;0")</f>
        <v>0</v>
      </c>
      <c r="X167" s="83"/>
      <c r="Y167" s="28"/>
      <c r="Z167" s="107">
        <f>COUNTIF(Z134:Z166,"&gt;0")</f>
        <v>0</v>
      </c>
      <c r="AA167" s="83"/>
      <c r="AB167" s="28"/>
      <c r="AC167" s="107">
        <f>COUNTIF(AC134:AC166,"&gt;0")</f>
        <v>0</v>
      </c>
      <c r="AD167" s="83"/>
      <c r="AE167" s="28"/>
      <c r="AF167" s="107">
        <f>COUNTIF(AF134:AF166,"&gt;0")</f>
        <v>0</v>
      </c>
      <c r="AG167" s="83"/>
      <c r="AH167" s="28"/>
      <c r="AI167" s="29"/>
      <c r="AJ167" s="30"/>
      <c r="AK167" s="30"/>
      <c r="AL167" s="31"/>
      <c r="AM167" s="97"/>
      <c r="AN167" s="32"/>
      <c r="AO167" s="42"/>
      <c r="AP167" s="43"/>
    </row>
    <row r="168" spans="1:42" ht="16.2" thickBot="1" x14ac:dyDescent="0.35">
      <c r="A168" s="99"/>
      <c r="B168" s="108" t="s">
        <v>151</v>
      </c>
      <c r="C168" s="35" t="s">
        <v>152</v>
      </c>
      <c r="D168" s="36"/>
      <c r="E168" s="37"/>
      <c r="F168" s="83"/>
      <c r="G168" s="83"/>
      <c r="H168" s="37"/>
      <c r="I168" s="83"/>
      <c r="J168" s="83"/>
      <c r="K168" s="37"/>
      <c r="L168" s="83"/>
      <c r="M168" s="83"/>
      <c r="N168" s="37" t="s">
        <v>3</v>
      </c>
      <c r="O168" s="83"/>
      <c r="P168" s="83"/>
      <c r="Q168" s="37"/>
      <c r="R168" s="83"/>
      <c r="S168" s="83"/>
      <c r="T168" s="37" t="s">
        <v>4</v>
      </c>
      <c r="U168" s="83"/>
      <c r="V168" s="83"/>
      <c r="W168" s="37"/>
      <c r="X168" s="83"/>
      <c r="Y168" s="83"/>
      <c r="Z168" s="37"/>
      <c r="AA168" s="83"/>
      <c r="AB168" s="83"/>
      <c r="AC168" s="37"/>
      <c r="AD168" s="83"/>
      <c r="AE168" s="83"/>
      <c r="AF168" s="37"/>
      <c r="AG168" s="83"/>
      <c r="AH168" s="83"/>
      <c r="AI168" s="20" t="s">
        <v>5</v>
      </c>
      <c r="AJ168" s="21"/>
      <c r="AK168" s="110" t="s">
        <v>6</v>
      </c>
      <c r="AL168" s="88"/>
      <c r="AM168" s="22" t="s">
        <v>7</v>
      </c>
      <c r="AN168" s="23" t="s">
        <v>8</v>
      </c>
      <c r="AO168" s="42"/>
      <c r="AP168" s="43"/>
    </row>
    <row r="169" spans="1:42" ht="15.6" x14ac:dyDescent="0.3">
      <c r="A169" s="99"/>
      <c r="B169" s="40" t="s">
        <v>9</v>
      </c>
      <c r="C169" s="35" t="s">
        <v>10</v>
      </c>
      <c r="D169" s="36" t="s">
        <v>11</v>
      </c>
      <c r="E169" s="37" t="s">
        <v>12</v>
      </c>
      <c r="F169" s="83" t="s">
        <v>13</v>
      </c>
      <c r="G169" s="83" t="s">
        <v>14</v>
      </c>
      <c r="H169" s="37" t="s">
        <v>15</v>
      </c>
      <c r="I169" s="83" t="s">
        <v>13</v>
      </c>
      <c r="J169" s="83" t="s">
        <v>14</v>
      </c>
      <c r="K169" s="37" t="s">
        <v>16</v>
      </c>
      <c r="L169" s="83" t="s">
        <v>13</v>
      </c>
      <c r="M169" s="83" t="s">
        <v>14</v>
      </c>
      <c r="N169" s="37" t="s">
        <v>17</v>
      </c>
      <c r="O169" s="83" t="s">
        <v>13</v>
      </c>
      <c r="P169" s="83" t="s">
        <v>14</v>
      </c>
      <c r="Q169" s="37" t="s">
        <v>18</v>
      </c>
      <c r="R169" s="83" t="s">
        <v>13</v>
      </c>
      <c r="S169" s="83" t="s">
        <v>14</v>
      </c>
      <c r="T169" s="37" t="s">
        <v>19</v>
      </c>
      <c r="U169" s="83" t="s">
        <v>13</v>
      </c>
      <c r="V169" s="83" t="s">
        <v>14</v>
      </c>
      <c r="W169" s="37" t="s">
        <v>20</v>
      </c>
      <c r="X169" s="83" t="s">
        <v>13</v>
      </c>
      <c r="Y169" s="83" t="s">
        <v>14</v>
      </c>
      <c r="Z169" s="37" t="s">
        <v>21</v>
      </c>
      <c r="AA169" s="83" t="s">
        <v>13</v>
      </c>
      <c r="AB169" s="83" t="s">
        <v>14</v>
      </c>
      <c r="AC169" s="37" t="s">
        <v>22</v>
      </c>
      <c r="AD169" s="83" t="s">
        <v>13</v>
      </c>
      <c r="AE169" s="83" t="s">
        <v>14</v>
      </c>
      <c r="AF169" s="37" t="s">
        <v>469</v>
      </c>
      <c r="AG169" s="83" t="s">
        <v>13</v>
      </c>
      <c r="AH169" s="83" t="s">
        <v>14</v>
      </c>
      <c r="AI169" s="29" t="s">
        <v>23</v>
      </c>
      <c r="AJ169" s="111" t="s">
        <v>24</v>
      </c>
      <c r="AK169" s="111" t="s">
        <v>25</v>
      </c>
      <c r="AL169" s="112" t="s">
        <v>26</v>
      </c>
      <c r="AM169" s="89" t="s">
        <v>27</v>
      </c>
      <c r="AN169" s="32" t="s">
        <v>28</v>
      </c>
      <c r="AO169" s="42"/>
      <c r="AP169" s="43"/>
    </row>
    <row r="170" spans="1:42" ht="15.6" x14ac:dyDescent="0.3">
      <c r="A170" s="99" t="s">
        <v>153</v>
      </c>
      <c r="B170" s="34" t="s">
        <v>158</v>
      </c>
      <c r="C170" s="35">
        <v>1278</v>
      </c>
      <c r="D170" s="36" t="s">
        <v>60</v>
      </c>
      <c r="E170" s="37">
        <v>28</v>
      </c>
      <c r="F170" s="83">
        <v>5</v>
      </c>
      <c r="G170" s="83">
        <v>5</v>
      </c>
      <c r="H170" s="37">
        <v>30</v>
      </c>
      <c r="I170" s="83">
        <v>4.5</v>
      </c>
      <c r="J170" s="83">
        <v>4</v>
      </c>
      <c r="K170" s="37">
        <v>32</v>
      </c>
      <c r="L170" s="83">
        <v>4.5</v>
      </c>
      <c r="M170" s="83">
        <v>4</v>
      </c>
      <c r="N170" s="37">
        <v>32</v>
      </c>
      <c r="O170" s="83">
        <v>6</v>
      </c>
      <c r="P170" s="83">
        <v>6</v>
      </c>
      <c r="Q170" s="37">
        <v>27</v>
      </c>
      <c r="R170" s="83">
        <v>4.5</v>
      </c>
      <c r="S170" s="83"/>
      <c r="T170" s="37">
        <v>30</v>
      </c>
      <c r="U170" s="83">
        <v>4.5</v>
      </c>
      <c r="V170" s="83">
        <v>4</v>
      </c>
      <c r="W170" s="37"/>
      <c r="X170" s="83"/>
      <c r="Y170" s="83"/>
      <c r="Z170" s="37"/>
      <c r="AA170" s="83"/>
      <c r="AB170" s="83"/>
      <c r="AC170" s="37"/>
      <c r="AD170" s="83"/>
      <c r="AE170" s="83"/>
      <c r="AF170" s="37"/>
      <c r="AG170" s="83"/>
      <c r="AH170" s="83"/>
      <c r="AI170" s="90">
        <f>VLOOKUP(B170,[1]Body!$B$5:$AI$500,34,FALSE)</f>
        <v>179</v>
      </c>
      <c r="AJ170" s="37">
        <f>MAX(E170,H170,K170,N170,Q170,T170,W170,Z170,AC170,AF170)</f>
        <v>32</v>
      </c>
      <c r="AK170" s="91">
        <f>COUNTIF(E170:AH170,AJ170)</f>
        <v>2</v>
      </c>
      <c r="AL170" s="92">
        <f>SUM(G170,J170,M170,P170,S170,V170,Y170,AB170,AE170,AH170)</f>
        <v>23</v>
      </c>
      <c r="AM170" s="91">
        <f>IF(E170&gt;0,1,0)+IF(H170&gt;0,1,0)+IF(K170&gt;0,1,0)+IF(N170&gt;0,1,0)+IF(Q170&gt;0,1,0)+IF(T170&gt;0,1,0)+IF(W170&gt;0,1,0)+IF(Z170&gt;0,1,0)+IF(AC170&gt;0,1,0)+IF(AF170&gt;0,1,0)</f>
        <v>6</v>
      </c>
      <c r="AN170" s="93">
        <f>SUM(F170,I170,L170,O170,R170,U170,X170,AA170,AD170,AG170)</f>
        <v>29</v>
      </c>
      <c r="AO170" s="42" t="str">
        <f>VLOOKUP(B170,[1]Body!$B$5:$AJ$500,35,FALSE)</f>
        <v/>
      </c>
      <c r="AP170" s="43"/>
    </row>
    <row r="171" spans="1:42" ht="15.6" x14ac:dyDescent="0.3">
      <c r="A171" s="99" t="s">
        <v>155</v>
      </c>
      <c r="B171" s="34" t="s">
        <v>154</v>
      </c>
      <c r="C171" s="35">
        <v>1270</v>
      </c>
      <c r="D171" s="36" t="s">
        <v>38</v>
      </c>
      <c r="E171" s="37">
        <v>30</v>
      </c>
      <c r="F171" s="83">
        <v>5</v>
      </c>
      <c r="G171" s="83">
        <v>4</v>
      </c>
      <c r="H171" s="37">
        <v>40</v>
      </c>
      <c r="I171" s="83">
        <v>4.5</v>
      </c>
      <c r="J171" s="83">
        <v>4</v>
      </c>
      <c r="K171" s="37">
        <v>30</v>
      </c>
      <c r="L171" s="83">
        <v>4.5</v>
      </c>
      <c r="M171" s="83">
        <v>4</v>
      </c>
      <c r="N171" s="37">
        <v>0</v>
      </c>
      <c r="O171" s="83">
        <v>0</v>
      </c>
      <c r="P171" s="83">
        <v>0</v>
      </c>
      <c r="Q171" s="37">
        <v>30</v>
      </c>
      <c r="R171" s="83">
        <v>6</v>
      </c>
      <c r="S171" s="83">
        <v>6</v>
      </c>
      <c r="T171" s="37">
        <v>40</v>
      </c>
      <c r="U171" s="83">
        <v>6</v>
      </c>
      <c r="V171" s="83">
        <v>6</v>
      </c>
      <c r="W171" s="37"/>
      <c r="X171" s="83"/>
      <c r="Y171" s="83"/>
      <c r="Z171" s="37"/>
      <c r="AA171" s="83"/>
      <c r="AB171" s="83"/>
      <c r="AC171" s="37"/>
      <c r="AD171" s="83"/>
      <c r="AE171" s="83"/>
      <c r="AF171" s="37"/>
      <c r="AG171" s="83"/>
      <c r="AH171" s="83"/>
      <c r="AI171" s="90">
        <f>VLOOKUP(B171,[1]Body!$B$5:$AI$500,34,FALSE)</f>
        <v>170</v>
      </c>
      <c r="AJ171" s="37">
        <f>MAX(E171,H171,K171,N171,Q171,T171,W171,Z171,AC171,AF171)</f>
        <v>40</v>
      </c>
      <c r="AK171" s="91">
        <f>COUNTIF(E171:AH171,AJ171)</f>
        <v>2</v>
      </c>
      <c r="AL171" s="92">
        <f>SUM(G171,J171,M171,P171,S171,V171,Y171,AB171,AE171,AH171)</f>
        <v>24</v>
      </c>
      <c r="AM171" s="91">
        <f>IF(E171&gt;0,1,0)+IF(H171&gt;0,1,0)+IF(K171&gt;0,1,0)+IF(N171&gt;0,1,0)+IF(Q171&gt;0,1,0)+IF(T171&gt;0,1,0)+IF(W171&gt;0,1,0)+IF(Z171&gt;0,1,0)+IF(AC171&gt;0,1,0)+IF(AF171&gt;0,1,0)</f>
        <v>5</v>
      </c>
      <c r="AN171" s="93">
        <f>SUM(F171,I171,L171,O171,R171,U171,X171,AA171,AD171,AG171)</f>
        <v>26</v>
      </c>
      <c r="AO171" s="42" t="str">
        <f>VLOOKUP(B171,[1]Body!$B$5:$AJ$500,35,FALSE)</f>
        <v/>
      </c>
      <c r="AP171" s="43"/>
    </row>
    <row r="172" spans="1:42" ht="15.6" x14ac:dyDescent="0.3">
      <c r="A172" s="99" t="s">
        <v>157</v>
      </c>
      <c r="B172" s="34" t="s">
        <v>156</v>
      </c>
      <c r="C172" s="35">
        <v>1369</v>
      </c>
      <c r="D172" s="36" t="s">
        <v>60</v>
      </c>
      <c r="E172" s="37">
        <v>40</v>
      </c>
      <c r="F172" s="83">
        <v>6</v>
      </c>
      <c r="G172" s="83">
        <v>6</v>
      </c>
      <c r="H172" s="37">
        <v>29</v>
      </c>
      <c r="I172" s="83">
        <v>4</v>
      </c>
      <c r="J172" s="83">
        <v>4</v>
      </c>
      <c r="K172" s="37">
        <v>0</v>
      </c>
      <c r="L172" s="83">
        <v>0</v>
      </c>
      <c r="M172" s="83">
        <v>0</v>
      </c>
      <c r="N172" s="37">
        <v>30</v>
      </c>
      <c r="O172" s="83">
        <v>5.5</v>
      </c>
      <c r="P172" s="83">
        <v>5</v>
      </c>
      <c r="Q172" s="37">
        <v>29</v>
      </c>
      <c r="R172" s="83">
        <v>6</v>
      </c>
      <c r="S172" s="83">
        <v>6</v>
      </c>
      <c r="T172" s="37">
        <v>32</v>
      </c>
      <c r="U172" s="83">
        <v>5</v>
      </c>
      <c r="V172" s="83">
        <v>5</v>
      </c>
      <c r="W172" s="37"/>
      <c r="X172" s="83"/>
      <c r="Y172" s="83"/>
      <c r="Z172" s="37"/>
      <c r="AA172" s="83"/>
      <c r="AB172" s="83"/>
      <c r="AC172" s="37"/>
      <c r="AD172" s="83"/>
      <c r="AE172" s="83"/>
      <c r="AF172" s="37"/>
      <c r="AG172" s="83"/>
      <c r="AH172" s="83"/>
      <c r="AI172" s="90">
        <f>VLOOKUP(B172,[1]Body!$B$5:$AI$500,34,FALSE)</f>
        <v>160</v>
      </c>
      <c r="AJ172" s="37">
        <f>MAX(E172,H172,K172,N172,Q172,T172,W172,Z172,AC172,AF172)</f>
        <v>40</v>
      </c>
      <c r="AK172" s="91">
        <f>COUNTIF(E172:AH172,AJ172)</f>
        <v>1</v>
      </c>
      <c r="AL172" s="92">
        <f>SUM(G172,J172,M172,P172,S172,V172,Y172,AB172,AE172,AH172)</f>
        <v>26</v>
      </c>
      <c r="AM172" s="91">
        <f>IF(E172&gt;0,1,0)+IF(H172&gt;0,1,0)+IF(K172&gt;0,1,0)+IF(N172&gt;0,1,0)+IF(Q172&gt;0,1,0)+IF(T172&gt;0,1,0)+IF(W172&gt;0,1,0)+IF(Z172&gt;0,1,0)+IF(AC172&gt;0,1,0)+IF(AF172&gt;0,1,0)</f>
        <v>5</v>
      </c>
      <c r="AN172" s="93">
        <f>SUM(F172,I172,L172,O172,R172,U172,X172,AA172,AD172,AG172)</f>
        <v>26.5</v>
      </c>
      <c r="AO172" s="42" t="str">
        <f>VLOOKUP(B172,[1]Body!$B$5:$AJ$500,35,FALSE)</f>
        <v/>
      </c>
      <c r="AP172" s="43"/>
    </row>
    <row r="173" spans="1:42" ht="15.6" x14ac:dyDescent="0.3">
      <c r="A173" s="99" t="s">
        <v>159</v>
      </c>
      <c r="B173" s="34" t="s">
        <v>162</v>
      </c>
      <c r="C173" s="35">
        <v>1336</v>
      </c>
      <c r="D173" s="36" t="s">
        <v>60</v>
      </c>
      <c r="E173" s="37"/>
      <c r="F173" s="83"/>
      <c r="G173" s="83"/>
      <c r="H173" s="37">
        <v>35</v>
      </c>
      <c r="I173" s="83">
        <v>4.5</v>
      </c>
      <c r="J173" s="83">
        <v>4</v>
      </c>
      <c r="K173" s="37">
        <v>29</v>
      </c>
      <c r="L173" s="83">
        <v>3.5</v>
      </c>
      <c r="M173" s="83">
        <v>3</v>
      </c>
      <c r="N173" s="37">
        <v>29</v>
      </c>
      <c r="O173" s="83">
        <v>5</v>
      </c>
      <c r="P173" s="83">
        <v>5</v>
      </c>
      <c r="Q173" s="37">
        <v>0</v>
      </c>
      <c r="R173" s="83">
        <v>0</v>
      </c>
      <c r="S173" s="83">
        <v>0</v>
      </c>
      <c r="T173" s="37">
        <v>35</v>
      </c>
      <c r="U173" s="83">
        <v>5.5</v>
      </c>
      <c r="V173" s="83">
        <v>5</v>
      </c>
      <c r="W173" s="37"/>
      <c r="X173" s="83"/>
      <c r="Y173" s="83"/>
      <c r="Z173" s="37"/>
      <c r="AA173" s="83"/>
      <c r="AB173" s="83"/>
      <c r="AC173" s="37"/>
      <c r="AD173" s="83"/>
      <c r="AE173" s="83"/>
      <c r="AF173" s="37"/>
      <c r="AG173" s="83"/>
      <c r="AH173" s="83"/>
      <c r="AI173" s="90">
        <f>VLOOKUP(B173,[1]Body!$B$5:$AI$500,34,FALSE)</f>
        <v>128</v>
      </c>
      <c r="AJ173" s="37">
        <f>MAX(E173,H173,K173,N173,Q173,T173,W173,Z173,AC173,AF173)</f>
        <v>35</v>
      </c>
      <c r="AK173" s="91">
        <f>COUNTIF(E173:AH173,AJ173)</f>
        <v>2</v>
      </c>
      <c r="AL173" s="92">
        <f>SUM(G173,J173,M173,P173,S173,V173,Y173,AB173,AE173,AH173)</f>
        <v>17</v>
      </c>
      <c r="AM173" s="91">
        <f>IF(E173&gt;0,1,0)+IF(H173&gt;0,1,0)+IF(K173&gt;0,1,0)+IF(N173&gt;0,1,0)+IF(Q173&gt;0,1,0)+IF(T173&gt;0,1,0)+IF(W173&gt;0,1,0)+IF(Z173&gt;0,1,0)+IF(AC173&gt;0,1,0)+IF(AF173&gt;0,1,0)</f>
        <v>4</v>
      </c>
      <c r="AN173" s="93">
        <f>SUM(F173,I173,L173,O173,R173,U173,X173,AA173,AD173,AG173)</f>
        <v>18.5</v>
      </c>
      <c r="AO173" s="42" t="str">
        <f>VLOOKUP(B173,[1]Body!$B$5:$AJ$500,35,FALSE)</f>
        <v/>
      </c>
      <c r="AP173" s="43"/>
    </row>
    <row r="174" spans="1:42" ht="15.6" x14ac:dyDescent="0.3">
      <c r="A174" s="99" t="s">
        <v>161</v>
      </c>
      <c r="B174" s="34" t="s">
        <v>171</v>
      </c>
      <c r="C174" s="35">
        <v>1100</v>
      </c>
      <c r="D174" s="36" t="s">
        <v>172</v>
      </c>
      <c r="E174" s="37">
        <v>27</v>
      </c>
      <c r="F174" s="83">
        <v>4</v>
      </c>
      <c r="G174" s="83">
        <v>4</v>
      </c>
      <c r="H174" s="37">
        <v>0</v>
      </c>
      <c r="I174" s="83">
        <v>0</v>
      </c>
      <c r="J174" s="83">
        <v>0</v>
      </c>
      <c r="K174" s="37">
        <v>28</v>
      </c>
      <c r="L174" s="83">
        <v>3</v>
      </c>
      <c r="M174" s="83">
        <v>3</v>
      </c>
      <c r="N174" s="37">
        <v>0</v>
      </c>
      <c r="O174" s="83">
        <v>0</v>
      </c>
      <c r="P174" s="83">
        <v>0</v>
      </c>
      <c r="Q174" s="37">
        <v>32</v>
      </c>
      <c r="R174" s="83">
        <v>6</v>
      </c>
      <c r="S174" s="83">
        <v>6</v>
      </c>
      <c r="T174" s="37">
        <v>29</v>
      </c>
      <c r="U174" s="83">
        <v>4.5</v>
      </c>
      <c r="V174" s="83">
        <v>4</v>
      </c>
      <c r="W174" s="37"/>
      <c r="X174" s="83"/>
      <c r="Y174" s="83"/>
      <c r="Z174" s="37"/>
      <c r="AA174" s="83"/>
      <c r="AB174" s="83"/>
      <c r="AC174" s="37"/>
      <c r="AD174" s="83"/>
      <c r="AE174" s="83"/>
      <c r="AF174" s="37"/>
      <c r="AG174" s="83"/>
      <c r="AH174" s="83"/>
      <c r="AI174" s="90">
        <f>VLOOKUP(B174,[1]Body!$B$5:$AI$500,34,FALSE)</f>
        <v>116</v>
      </c>
      <c r="AJ174" s="37">
        <f>MAX(E174,H174,K174,N174,Q174,T174,W174,Z174,AC174,AF174)</f>
        <v>32</v>
      </c>
      <c r="AK174" s="91">
        <f>COUNTIF(E174:AH174,AJ174)</f>
        <v>1</v>
      </c>
      <c r="AL174" s="92">
        <f>SUM(G174,J174,M174,P174,S174,V174,Y174,AB174,AE174,AH174)</f>
        <v>17</v>
      </c>
      <c r="AM174" s="91">
        <f>IF(E174&gt;0,1,0)+IF(H174&gt;0,1,0)+IF(K174&gt;0,1,0)+IF(N174&gt;0,1,0)+IF(Q174&gt;0,1,0)+IF(T174&gt;0,1,0)+IF(W174&gt;0,1,0)+IF(Z174&gt;0,1,0)+IF(AC174&gt;0,1,0)+IF(AF174&gt;0,1,0)</f>
        <v>4</v>
      </c>
      <c r="AN174" s="93">
        <f>SUM(F174,I174,L174,O174,R174,U174,X174,AA174,AD174,AG174)</f>
        <v>17.5</v>
      </c>
      <c r="AO174" s="42" t="str">
        <f>VLOOKUP(B174,[1]Body!$B$5:$AJ$500,35,FALSE)</f>
        <v/>
      </c>
      <c r="AP174" s="43"/>
    </row>
    <row r="175" spans="1:42" ht="15.6" x14ac:dyDescent="0.3">
      <c r="A175" s="99" t="s">
        <v>163</v>
      </c>
      <c r="B175" s="34" t="s">
        <v>160</v>
      </c>
      <c r="C175" s="35">
        <v>1503</v>
      </c>
      <c r="D175" s="36" t="s">
        <v>32</v>
      </c>
      <c r="E175" s="37">
        <v>35</v>
      </c>
      <c r="F175" s="83">
        <v>5.5</v>
      </c>
      <c r="G175" s="83">
        <v>5</v>
      </c>
      <c r="H175" s="37">
        <v>0</v>
      </c>
      <c r="I175" s="83">
        <v>0</v>
      </c>
      <c r="J175" s="83">
        <v>0</v>
      </c>
      <c r="K175" s="37">
        <v>40</v>
      </c>
      <c r="L175" s="83">
        <v>5</v>
      </c>
      <c r="M175" s="83">
        <v>5</v>
      </c>
      <c r="N175" s="37">
        <v>0</v>
      </c>
      <c r="O175" s="83">
        <v>0</v>
      </c>
      <c r="P175" s="83">
        <v>0</v>
      </c>
      <c r="Q175" s="37">
        <v>40</v>
      </c>
      <c r="R175" s="83">
        <v>7</v>
      </c>
      <c r="S175" s="83">
        <v>6</v>
      </c>
      <c r="T175" s="37">
        <v>0</v>
      </c>
      <c r="U175" s="83">
        <v>0</v>
      </c>
      <c r="V175" s="83">
        <v>0</v>
      </c>
      <c r="W175" s="37"/>
      <c r="X175" s="83"/>
      <c r="Y175" s="83"/>
      <c r="Z175" s="37"/>
      <c r="AA175" s="83"/>
      <c r="AB175" s="83"/>
      <c r="AC175" s="37"/>
      <c r="AD175" s="83"/>
      <c r="AE175" s="83"/>
      <c r="AF175" s="37"/>
      <c r="AG175" s="83"/>
      <c r="AH175" s="83"/>
      <c r="AI175" s="90">
        <f>VLOOKUP(B175,[1]Body!$B$5:$AI$500,34,FALSE)</f>
        <v>115</v>
      </c>
      <c r="AJ175" s="37">
        <f>MAX(E175,H175,K175,N175,Q175,T175,W175,Z175,AC175,AF175)</f>
        <v>40</v>
      </c>
      <c r="AK175" s="91">
        <f>COUNTIF(E175:AH175,AJ175)</f>
        <v>2</v>
      </c>
      <c r="AL175" s="92">
        <f>SUM(G175,J175,M175,P175,S175,V175,Y175,AB175,AE175,AH175)</f>
        <v>16</v>
      </c>
      <c r="AM175" s="91">
        <f>IF(E175&gt;0,1,0)+IF(H175&gt;0,1,0)+IF(K175&gt;0,1,0)+IF(N175&gt;0,1,0)+IF(Q175&gt;0,1,0)+IF(T175&gt;0,1,0)+IF(W175&gt;0,1,0)+IF(Z175&gt;0,1,0)+IF(AC175&gt;0,1,0)+IF(AF175&gt;0,1,0)</f>
        <v>3</v>
      </c>
      <c r="AN175" s="93">
        <f>SUM(F175,I175,L175,O175,R175,U175,X175,AA175,AD175,AG175)</f>
        <v>17.5</v>
      </c>
      <c r="AO175" s="42" t="str">
        <f>VLOOKUP(B175,[1]Body!$B$5:$AJ$500,35,FALSE)</f>
        <v/>
      </c>
      <c r="AP175" s="43"/>
    </row>
    <row r="176" spans="1:42" ht="15.6" x14ac:dyDescent="0.3">
      <c r="A176" s="99" t="s">
        <v>165</v>
      </c>
      <c r="B176" s="34" t="s">
        <v>169</v>
      </c>
      <c r="C176" s="35">
        <v>1220</v>
      </c>
      <c r="D176" s="36" t="s">
        <v>60</v>
      </c>
      <c r="E176" s="37">
        <v>29</v>
      </c>
      <c r="F176" s="83">
        <v>5</v>
      </c>
      <c r="G176" s="83">
        <v>5</v>
      </c>
      <c r="H176" s="37">
        <v>0</v>
      </c>
      <c r="I176" s="83">
        <v>0</v>
      </c>
      <c r="J176" s="83">
        <v>0</v>
      </c>
      <c r="K176" s="37">
        <v>27</v>
      </c>
      <c r="L176" s="83">
        <v>3</v>
      </c>
      <c r="M176" s="83">
        <v>3</v>
      </c>
      <c r="N176" s="37">
        <v>28</v>
      </c>
      <c r="O176" s="83">
        <v>5</v>
      </c>
      <c r="P176" s="83">
        <v>5</v>
      </c>
      <c r="Q176" s="37">
        <v>28</v>
      </c>
      <c r="R176" s="83">
        <v>5</v>
      </c>
      <c r="S176" s="83">
        <v>5</v>
      </c>
      <c r="T176" s="37">
        <v>0</v>
      </c>
      <c r="U176" s="83">
        <v>0</v>
      </c>
      <c r="V176" s="83">
        <v>0</v>
      </c>
      <c r="W176" s="37"/>
      <c r="X176" s="83"/>
      <c r="Y176" s="83"/>
      <c r="Z176" s="37"/>
      <c r="AA176" s="83"/>
      <c r="AB176" s="83"/>
      <c r="AC176" s="37"/>
      <c r="AD176" s="83"/>
      <c r="AE176" s="83"/>
      <c r="AF176" s="37"/>
      <c r="AG176" s="83"/>
      <c r="AH176" s="83"/>
      <c r="AI176" s="90">
        <f>VLOOKUP(B176,[1]Body!$B$5:$AI$500,34,FALSE)</f>
        <v>112</v>
      </c>
      <c r="AJ176" s="37">
        <f>MAX(E176,H176,K176,N176,Q176,T176,W176,Z176,AC176,AF176)</f>
        <v>29</v>
      </c>
      <c r="AK176" s="91">
        <f>COUNTIF(E176:AH176,AJ176)</f>
        <v>1</v>
      </c>
      <c r="AL176" s="92">
        <f>SUM(G176,J176,M176,P176,S176,V176,Y176,AB176,AE176,AH176)</f>
        <v>18</v>
      </c>
      <c r="AM176" s="91">
        <f>IF(E176&gt;0,1,0)+IF(H176&gt;0,1,0)+IF(K176&gt;0,1,0)+IF(N176&gt;0,1,0)+IF(Q176&gt;0,1,0)+IF(T176&gt;0,1,0)+IF(W176&gt;0,1,0)+IF(Z176&gt;0,1,0)+IF(AC176&gt;0,1,0)+IF(AF176&gt;0,1,0)</f>
        <v>4</v>
      </c>
      <c r="AN176" s="93">
        <f>SUM(F176,I176,L176,O176,R176,U176,X176,AA176,AD176,AG176)</f>
        <v>18</v>
      </c>
      <c r="AO176" s="42" t="str">
        <f>VLOOKUP(B176,[1]Body!$B$5:$AJ$500,35,FALSE)</f>
        <v/>
      </c>
      <c r="AP176" s="43"/>
    </row>
    <row r="177" spans="1:42" ht="15.6" x14ac:dyDescent="0.3">
      <c r="A177" s="99" t="s">
        <v>168</v>
      </c>
      <c r="B177" s="34" t="s">
        <v>166</v>
      </c>
      <c r="C177" s="35">
        <v>1625</v>
      </c>
      <c r="D177" s="36" t="s">
        <v>167</v>
      </c>
      <c r="E177" s="37"/>
      <c r="F177" s="83"/>
      <c r="G177" s="83"/>
      <c r="H177" s="37">
        <v>32</v>
      </c>
      <c r="I177" s="83">
        <v>4.5</v>
      </c>
      <c r="J177" s="83">
        <v>4</v>
      </c>
      <c r="K177" s="37">
        <v>35</v>
      </c>
      <c r="L177" s="83">
        <v>4.5</v>
      </c>
      <c r="M177" s="83">
        <v>4</v>
      </c>
      <c r="N177" s="37">
        <v>40</v>
      </c>
      <c r="O177" s="83">
        <v>7</v>
      </c>
      <c r="P177" s="83">
        <v>6</v>
      </c>
      <c r="Q177" s="37">
        <v>0</v>
      </c>
      <c r="R177" s="83">
        <v>0</v>
      </c>
      <c r="S177" s="83">
        <v>0</v>
      </c>
      <c r="T177" s="37">
        <v>0</v>
      </c>
      <c r="U177" s="83">
        <v>0</v>
      </c>
      <c r="V177" s="83">
        <v>0</v>
      </c>
      <c r="W177" s="37"/>
      <c r="X177" s="83"/>
      <c r="Y177" s="83"/>
      <c r="Z177" s="37"/>
      <c r="AA177" s="83"/>
      <c r="AB177" s="83"/>
      <c r="AC177" s="37"/>
      <c r="AD177" s="83"/>
      <c r="AE177" s="83"/>
      <c r="AF177" s="37"/>
      <c r="AG177" s="83"/>
      <c r="AH177" s="83"/>
      <c r="AI177" s="90">
        <f>VLOOKUP(B177,[1]Body!$B$5:$AI$500,34,FALSE)</f>
        <v>107</v>
      </c>
      <c r="AJ177" s="37">
        <f>MAX(E177,H177,K177,N177,Q177,T177,W177,Z177,AC177,AF177)</f>
        <v>40</v>
      </c>
      <c r="AK177" s="91">
        <f>COUNTIF(E177:AH177,AJ177)</f>
        <v>1</v>
      </c>
      <c r="AL177" s="92">
        <f>SUM(G177,J177,M177,P177,S177,V177,Y177,AB177,AE177,AH177)</f>
        <v>14</v>
      </c>
      <c r="AM177" s="91">
        <f>IF(E177&gt;0,1,0)+IF(H177&gt;0,1,0)+IF(K177&gt;0,1,0)+IF(N177&gt;0,1,0)+IF(Q177&gt;0,1,0)+IF(T177&gt;0,1,0)+IF(W177&gt;0,1,0)+IF(Z177&gt;0,1,0)+IF(AC177&gt;0,1,0)+IF(AF177&gt;0,1,0)</f>
        <v>3</v>
      </c>
      <c r="AN177" s="93">
        <f>SUM(F177,I177,L177,O177,R177,U177,X177,AA177,AD177,AG177)</f>
        <v>16</v>
      </c>
      <c r="AO177" s="42" t="str">
        <f>VLOOKUP(B177,[1]Body!$B$5:$AJ$500,35,FALSE)</f>
        <v/>
      </c>
      <c r="AP177" s="43"/>
    </row>
    <row r="178" spans="1:42" ht="15.6" x14ac:dyDescent="0.3">
      <c r="A178" s="99" t="s">
        <v>170</v>
      </c>
      <c r="B178" s="34" t="s">
        <v>220</v>
      </c>
      <c r="C178" s="35">
        <v>1000</v>
      </c>
      <c r="D178" s="36" t="s">
        <v>221</v>
      </c>
      <c r="E178" s="37"/>
      <c r="F178" s="83"/>
      <c r="G178" s="83"/>
      <c r="H178" s="37"/>
      <c r="I178" s="83"/>
      <c r="J178" s="83"/>
      <c r="K178" s="37">
        <v>25</v>
      </c>
      <c r="L178" s="83">
        <v>1</v>
      </c>
      <c r="M178" s="83">
        <v>1</v>
      </c>
      <c r="N178" s="37">
        <v>27</v>
      </c>
      <c r="O178" s="83">
        <v>4</v>
      </c>
      <c r="P178" s="83">
        <v>4</v>
      </c>
      <c r="Q178" s="37">
        <v>25</v>
      </c>
      <c r="R178" s="83">
        <v>2</v>
      </c>
      <c r="S178" s="83">
        <v>2</v>
      </c>
      <c r="T178" s="37">
        <v>0</v>
      </c>
      <c r="U178" s="83">
        <v>0</v>
      </c>
      <c r="V178" s="83">
        <v>0</v>
      </c>
      <c r="W178" s="37"/>
      <c r="X178" s="83"/>
      <c r="Y178" s="83"/>
      <c r="Z178" s="37"/>
      <c r="AA178" s="83"/>
      <c r="AB178" s="83"/>
      <c r="AC178" s="37"/>
      <c r="AD178" s="83"/>
      <c r="AE178" s="83"/>
      <c r="AF178" s="37"/>
      <c r="AG178" s="83"/>
      <c r="AH178" s="83"/>
      <c r="AI178" s="90">
        <f>VLOOKUP(B178,[1]Body!$B$5:$AI$500,34,FALSE)</f>
        <v>77</v>
      </c>
      <c r="AJ178" s="37">
        <f>MAX(E178,H178,K178,N178,Q178,T178,W178,Z178,AC178,AF178)</f>
        <v>27</v>
      </c>
      <c r="AK178" s="91">
        <f>COUNTIF(E178:AH178,AJ178)</f>
        <v>1</v>
      </c>
      <c r="AL178" s="92">
        <f>SUM(G178,J178,M178,P178,S178,V178,Y178,AB178,AE178,AH178)</f>
        <v>7</v>
      </c>
      <c r="AM178" s="91">
        <f>IF(E178&gt;0,1,0)+IF(H178&gt;0,1,0)+IF(K178&gt;0,1,0)+IF(N178&gt;0,1,0)+IF(Q178&gt;0,1,0)+IF(T178&gt;0,1,0)+IF(W178&gt;0,1,0)+IF(Z178&gt;0,1,0)+IF(AC178&gt;0,1,0)+IF(AF178&gt;0,1,0)</f>
        <v>3</v>
      </c>
      <c r="AN178" s="93">
        <f>SUM(F178,I178,L178,O178,R178,U178,X178,AA178,AD178,AG178)</f>
        <v>7</v>
      </c>
      <c r="AO178" s="42" t="str">
        <f>VLOOKUP(B178,[1]Body!$B$5:$AJ$500,35,FALSE)</f>
        <v/>
      </c>
      <c r="AP178" s="43"/>
    </row>
    <row r="179" spans="1:42" ht="15.6" x14ac:dyDescent="0.3">
      <c r="A179" s="99" t="s">
        <v>173</v>
      </c>
      <c r="B179" s="34" t="s">
        <v>164</v>
      </c>
      <c r="C179" s="35">
        <v>1520</v>
      </c>
      <c r="D179" s="36" t="s">
        <v>32</v>
      </c>
      <c r="E179" s="37">
        <v>32</v>
      </c>
      <c r="F179" s="83">
        <v>5.5</v>
      </c>
      <c r="G179" s="83">
        <v>5</v>
      </c>
      <c r="H179" s="37">
        <v>0</v>
      </c>
      <c r="I179" s="83">
        <v>0</v>
      </c>
      <c r="J179" s="83">
        <v>0</v>
      </c>
      <c r="K179" s="37">
        <v>0</v>
      </c>
      <c r="L179" s="83">
        <v>0</v>
      </c>
      <c r="M179" s="83">
        <v>0</v>
      </c>
      <c r="N179" s="37">
        <v>0</v>
      </c>
      <c r="O179" s="83">
        <v>0</v>
      </c>
      <c r="P179" s="83">
        <v>0</v>
      </c>
      <c r="Q179" s="37">
        <v>35</v>
      </c>
      <c r="R179" s="83">
        <v>6</v>
      </c>
      <c r="S179" s="83">
        <v>6</v>
      </c>
      <c r="T179" s="37">
        <v>0</v>
      </c>
      <c r="U179" s="83">
        <v>0</v>
      </c>
      <c r="V179" s="83">
        <v>0</v>
      </c>
      <c r="W179" s="37"/>
      <c r="X179" s="83"/>
      <c r="Y179" s="83"/>
      <c r="Z179" s="37"/>
      <c r="AA179" s="83"/>
      <c r="AB179" s="83"/>
      <c r="AC179" s="37"/>
      <c r="AD179" s="83"/>
      <c r="AE179" s="83"/>
      <c r="AF179" s="37"/>
      <c r="AG179" s="83"/>
      <c r="AH179" s="83"/>
      <c r="AI179" s="90">
        <f>VLOOKUP(B179,[1]Body!$B$5:$AI$500,34,FALSE)</f>
        <v>67</v>
      </c>
      <c r="AJ179" s="37">
        <f>MAX(E179,H179,K179,N179,Q179,T179,W179,Z179,AC179,AF179)</f>
        <v>35</v>
      </c>
      <c r="AK179" s="91">
        <f>COUNTIF(E179:AH179,AJ179)</f>
        <v>1</v>
      </c>
      <c r="AL179" s="92">
        <f>SUM(G179,J179,M179,P179,S179,V179,Y179,AB179,AE179,AH179)</f>
        <v>11</v>
      </c>
      <c r="AM179" s="91">
        <f>IF(E179&gt;0,1,0)+IF(H179&gt;0,1,0)+IF(K179&gt;0,1,0)+IF(N179&gt;0,1,0)+IF(Q179&gt;0,1,0)+IF(T179&gt;0,1,0)+IF(W179&gt;0,1,0)+IF(Z179&gt;0,1,0)+IF(AC179&gt;0,1,0)+IF(AF179&gt;0,1,0)</f>
        <v>2</v>
      </c>
      <c r="AN179" s="93">
        <f>SUM(F179,I179,L179,O179,R179,U179,X179,AA179,AD179,AG179)</f>
        <v>11.5</v>
      </c>
      <c r="AO179" s="42" t="str">
        <f>VLOOKUP(B179,[1]Body!$B$5:$AJ$500,35,FALSE)</f>
        <v/>
      </c>
      <c r="AP179" s="43"/>
    </row>
    <row r="180" spans="1:42" ht="15.6" x14ac:dyDescent="0.3">
      <c r="A180" s="99" t="s">
        <v>217</v>
      </c>
      <c r="B180" s="34" t="s">
        <v>174</v>
      </c>
      <c r="C180" s="35">
        <v>1000</v>
      </c>
      <c r="D180" s="36" t="s">
        <v>75</v>
      </c>
      <c r="E180" s="37">
        <v>26</v>
      </c>
      <c r="F180" s="83">
        <v>3.5</v>
      </c>
      <c r="G180" s="83">
        <v>3</v>
      </c>
      <c r="H180" s="37">
        <v>0</v>
      </c>
      <c r="I180" s="83">
        <v>0</v>
      </c>
      <c r="J180" s="83">
        <v>0</v>
      </c>
      <c r="K180" s="37">
        <v>0</v>
      </c>
      <c r="L180" s="83">
        <v>0</v>
      </c>
      <c r="M180" s="83">
        <v>0</v>
      </c>
      <c r="N180" s="37">
        <v>0</v>
      </c>
      <c r="O180" s="83">
        <v>0</v>
      </c>
      <c r="P180" s="83">
        <v>0</v>
      </c>
      <c r="Q180" s="37">
        <v>26</v>
      </c>
      <c r="R180" s="83">
        <v>3.5</v>
      </c>
      <c r="S180" s="83">
        <v>3</v>
      </c>
      <c r="T180" s="37">
        <v>0</v>
      </c>
      <c r="U180" s="83">
        <v>0</v>
      </c>
      <c r="V180" s="83">
        <v>0</v>
      </c>
      <c r="W180" s="37"/>
      <c r="X180" s="83"/>
      <c r="Y180" s="83"/>
      <c r="Z180" s="37"/>
      <c r="AA180" s="83"/>
      <c r="AB180" s="83"/>
      <c r="AC180" s="37"/>
      <c r="AD180" s="83"/>
      <c r="AE180" s="83"/>
      <c r="AF180" s="37"/>
      <c r="AG180" s="83"/>
      <c r="AH180" s="83"/>
      <c r="AI180" s="90">
        <f>VLOOKUP(B180,[1]Body!$B$5:$AI$500,34,FALSE)</f>
        <v>52</v>
      </c>
      <c r="AJ180" s="37">
        <f>MAX(E180,H180,K180,N180,Q180,T180,W180,Z180,AC180,AF180)</f>
        <v>26</v>
      </c>
      <c r="AK180" s="91">
        <f>COUNTIF(E180:AH180,AJ180)</f>
        <v>2</v>
      </c>
      <c r="AL180" s="92">
        <f>SUM(G180,J180,M180,P180,S180,V180,Y180,AB180,AE180,AH180)</f>
        <v>6</v>
      </c>
      <c r="AM180" s="91">
        <f>IF(E180&gt;0,1,0)+IF(H180&gt;0,1,0)+IF(K180&gt;0,1,0)+IF(N180&gt;0,1,0)+IF(Q180&gt;0,1,0)+IF(T180&gt;0,1,0)+IF(W180&gt;0,1,0)+IF(Z180&gt;0,1,0)+IF(AC180&gt;0,1,0)+IF(AF180&gt;0,1,0)</f>
        <v>2</v>
      </c>
      <c r="AN180" s="93">
        <f>SUM(F180,I180,L180,O180,R180,U180,X180,AA180,AD180,AG180)</f>
        <v>7</v>
      </c>
      <c r="AO180" s="42" t="str">
        <f>VLOOKUP(B180,[1]Body!$B$5:$AJ$500,35,FALSE)</f>
        <v/>
      </c>
      <c r="AP180" s="43"/>
    </row>
    <row r="181" spans="1:42" ht="15.6" x14ac:dyDescent="0.3">
      <c r="A181" s="99" t="s">
        <v>219</v>
      </c>
      <c r="B181" s="34" t="s">
        <v>233</v>
      </c>
      <c r="C181" s="35">
        <v>1186</v>
      </c>
      <c r="D181" s="36" t="s">
        <v>51</v>
      </c>
      <c r="E181" s="37"/>
      <c r="F181" s="83"/>
      <c r="G181" s="83"/>
      <c r="H181" s="37"/>
      <c r="I181" s="83"/>
      <c r="J181" s="83"/>
      <c r="K181" s="37"/>
      <c r="L181" s="83"/>
      <c r="M181" s="83"/>
      <c r="N181" s="37">
        <v>35</v>
      </c>
      <c r="O181" s="83">
        <v>6</v>
      </c>
      <c r="P181" s="83">
        <v>5</v>
      </c>
      <c r="Q181" s="37">
        <v>0</v>
      </c>
      <c r="R181" s="83">
        <v>0</v>
      </c>
      <c r="S181" s="83">
        <v>0</v>
      </c>
      <c r="T181" s="37">
        <v>0</v>
      </c>
      <c r="U181" s="83">
        <v>0</v>
      </c>
      <c r="V181" s="83">
        <v>0</v>
      </c>
      <c r="W181" s="37"/>
      <c r="X181" s="83"/>
      <c r="Y181" s="83"/>
      <c r="Z181" s="37"/>
      <c r="AA181" s="83"/>
      <c r="AB181" s="83"/>
      <c r="AC181" s="37"/>
      <c r="AD181" s="83"/>
      <c r="AE181" s="83"/>
      <c r="AF181" s="37"/>
      <c r="AG181" s="83"/>
      <c r="AH181" s="83"/>
      <c r="AI181" s="90">
        <f>VLOOKUP(B181,[1]Body!$B$5:$AI$500,34,FALSE)</f>
        <v>35</v>
      </c>
      <c r="AJ181" s="37">
        <f>MAX(E181,H181,K181,N181,Q181,T181,W181,Z181,AC181,AF181)</f>
        <v>35</v>
      </c>
      <c r="AK181" s="91">
        <f>COUNTIF(E181:AH181,AJ181)</f>
        <v>1</v>
      </c>
      <c r="AL181" s="92">
        <f>SUM(G181,J181,M181,P181,S181,V181,Y181,AB181,AE181,AH181)</f>
        <v>5</v>
      </c>
      <c r="AM181" s="91">
        <f>IF(E181&gt;0,1,0)+IF(H181&gt;0,1,0)+IF(K181&gt;0,1,0)+IF(N181&gt;0,1,0)+IF(Q181&gt;0,1,0)+IF(T181&gt;0,1,0)+IF(W181&gt;0,1,0)+IF(Z181&gt;0,1,0)+IF(AC181&gt;0,1,0)+IF(AF181&gt;0,1,0)</f>
        <v>1</v>
      </c>
      <c r="AN181" s="93">
        <f>SUM(F181,I181,L181,O181,R181,U181,X181,AA181,AD181,AG181)</f>
        <v>6</v>
      </c>
      <c r="AO181" s="42" t="str">
        <f>VLOOKUP(B181,[1]Body!$B$5:$AJ$500,35,FALSE)</f>
        <v/>
      </c>
      <c r="AP181" s="43"/>
    </row>
    <row r="182" spans="1:42" ht="15.6" x14ac:dyDescent="0.3">
      <c r="A182" s="99" t="s">
        <v>234</v>
      </c>
      <c r="B182" s="34" t="s">
        <v>218</v>
      </c>
      <c r="C182" s="35">
        <v>1000</v>
      </c>
      <c r="D182" s="36" t="s">
        <v>167</v>
      </c>
      <c r="E182" s="37"/>
      <c r="F182" s="83"/>
      <c r="G182" s="83"/>
      <c r="H182" s="37"/>
      <c r="I182" s="83"/>
      <c r="J182" s="83"/>
      <c r="K182" s="37">
        <v>26</v>
      </c>
      <c r="L182" s="83">
        <v>2.5</v>
      </c>
      <c r="M182" s="83">
        <v>2</v>
      </c>
      <c r="N182" s="37">
        <v>0</v>
      </c>
      <c r="O182" s="83">
        <v>0</v>
      </c>
      <c r="P182" s="83">
        <v>0</v>
      </c>
      <c r="Q182" s="37">
        <v>0</v>
      </c>
      <c r="R182" s="83">
        <v>0</v>
      </c>
      <c r="S182" s="83">
        <v>0</v>
      </c>
      <c r="T182" s="37">
        <v>0</v>
      </c>
      <c r="U182" s="83">
        <v>0</v>
      </c>
      <c r="V182" s="83">
        <v>0</v>
      </c>
      <c r="W182" s="37"/>
      <c r="X182" s="83"/>
      <c r="Y182" s="83"/>
      <c r="Z182" s="37"/>
      <c r="AA182" s="83"/>
      <c r="AB182" s="83"/>
      <c r="AC182" s="37"/>
      <c r="AD182" s="83"/>
      <c r="AE182" s="83"/>
      <c r="AF182" s="37"/>
      <c r="AG182" s="83"/>
      <c r="AH182" s="83"/>
      <c r="AI182" s="90">
        <f>VLOOKUP(B182,[1]Body!$B$5:$AI$500,34,FALSE)</f>
        <v>26</v>
      </c>
      <c r="AJ182" s="37">
        <f>MAX(E182,H182,K182,N182,Q182,T182,W182,Z182,AC182,AF182)</f>
        <v>26</v>
      </c>
      <c r="AK182" s="91">
        <f>COUNTIF(E182:AH182,AJ182)</f>
        <v>1</v>
      </c>
      <c r="AL182" s="92">
        <f>SUM(G182,J182,M182,P182,S182,V182,Y182,AB182,AE182,AH182)</f>
        <v>2</v>
      </c>
      <c r="AM182" s="91">
        <f>IF(E182&gt;0,1,0)+IF(H182&gt;0,1,0)+IF(K182&gt;0,1,0)+IF(N182&gt;0,1,0)+IF(Q182&gt;0,1,0)+IF(T182&gt;0,1,0)+IF(W182&gt;0,1,0)+IF(Z182&gt;0,1,0)+IF(AC182&gt;0,1,0)+IF(AF182&gt;0,1,0)</f>
        <v>1</v>
      </c>
      <c r="AN182" s="93">
        <f>SUM(F182,I182,L182,O182,R182,U182,X182,AA182,AD182,AG182)</f>
        <v>2.5</v>
      </c>
      <c r="AO182" s="42" t="str">
        <f>VLOOKUP(B182,[1]Body!$B$5:$AJ$500,35,FALSE)</f>
        <v/>
      </c>
      <c r="AP182" s="43"/>
    </row>
    <row r="183" spans="1:42" ht="15.6" x14ac:dyDescent="0.3">
      <c r="A183" s="1"/>
      <c r="B183" s="25"/>
      <c r="C183" s="39"/>
      <c r="D183" s="39"/>
      <c r="E183" s="107">
        <v>8</v>
      </c>
      <c r="F183" s="83"/>
      <c r="G183" s="28"/>
      <c r="H183" s="107">
        <v>5</v>
      </c>
      <c r="I183" s="83"/>
      <c r="J183" s="28"/>
      <c r="K183" s="107">
        <v>9</v>
      </c>
      <c r="L183" s="83"/>
      <c r="M183" s="28"/>
      <c r="N183" s="107">
        <v>7</v>
      </c>
      <c r="O183" s="83"/>
      <c r="P183" s="28"/>
      <c r="Q183" s="107">
        <v>9</v>
      </c>
      <c r="R183" s="83"/>
      <c r="S183" s="28"/>
      <c r="T183" s="107">
        <v>5</v>
      </c>
      <c r="U183" s="83"/>
      <c r="V183" s="28"/>
      <c r="W183" s="107">
        <f>COUNTIF(W170:W182,"&gt;0")</f>
        <v>0</v>
      </c>
      <c r="X183" s="83"/>
      <c r="Y183" s="28"/>
      <c r="Z183" s="107">
        <f>COUNTIF(Z170:Z182,"&gt;0")</f>
        <v>0</v>
      </c>
      <c r="AA183" s="83"/>
      <c r="AB183" s="28"/>
      <c r="AC183" s="107">
        <f>COUNTIF(AC170:AC182,"&gt;0")</f>
        <v>0</v>
      </c>
      <c r="AD183" s="83"/>
      <c r="AE183" s="28"/>
      <c r="AF183" s="107">
        <f>COUNTIF(AF170:AF182,"&gt;0")</f>
        <v>0</v>
      </c>
      <c r="AG183" s="83"/>
      <c r="AH183" s="83"/>
      <c r="AI183" s="29"/>
      <c r="AJ183" s="51"/>
      <c r="AK183" s="51"/>
      <c r="AL183" s="52"/>
      <c r="AM183" s="100"/>
      <c r="AN183" s="32"/>
      <c r="AO183" s="42"/>
      <c r="AP183" s="43"/>
    </row>
    <row r="184" spans="1:42" ht="16.2" thickBot="1" x14ac:dyDescent="0.35">
      <c r="A184" s="33"/>
      <c r="B184" s="108" t="s">
        <v>175</v>
      </c>
      <c r="C184" s="35"/>
      <c r="D184" s="36"/>
      <c r="E184" s="37"/>
      <c r="F184" s="83"/>
      <c r="G184" s="83"/>
      <c r="H184" s="37"/>
      <c r="I184" s="83"/>
      <c r="J184" s="83"/>
      <c r="K184" s="37"/>
      <c r="L184" s="83"/>
      <c r="M184" s="83"/>
      <c r="N184" s="37" t="s">
        <v>3</v>
      </c>
      <c r="O184" s="83"/>
      <c r="P184" s="83"/>
      <c r="Q184" s="37"/>
      <c r="R184" s="83"/>
      <c r="S184" s="83"/>
      <c r="T184" s="37" t="s">
        <v>4</v>
      </c>
      <c r="U184" s="83"/>
      <c r="V184" s="83"/>
      <c r="W184" s="37"/>
      <c r="X184" s="83"/>
      <c r="Y184" s="83"/>
      <c r="Z184" s="37"/>
      <c r="AA184" s="83"/>
      <c r="AB184" s="83"/>
      <c r="AC184" s="37"/>
      <c r="AD184" s="83"/>
      <c r="AE184" s="83"/>
      <c r="AF184" s="37"/>
      <c r="AG184" s="83"/>
      <c r="AH184" s="83"/>
      <c r="AI184" s="20" t="s">
        <v>5</v>
      </c>
      <c r="AJ184" s="21"/>
      <c r="AK184" s="110" t="s">
        <v>6</v>
      </c>
      <c r="AL184" s="88"/>
      <c r="AM184" s="22" t="s">
        <v>7</v>
      </c>
      <c r="AN184" s="23" t="s">
        <v>8</v>
      </c>
      <c r="AO184" s="42"/>
      <c r="AP184" s="43"/>
    </row>
    <row r="185" spans="1:42" ht="15.6" x14ac:dyDescent="0.3">
      <c r="A185" s="33"/>
      <c r="B185" s="40" t="s">
        <v>9</v>
      </c>
      <c r="C185" s="35" t="s">
        <v>10</v>
      </c>
      <c r="D185" s="36" t="s">
        <v>11</v>
      </c>
      <c r="E185" s="37" t="s">
        <v>12</v>
      </c>
      <c r="F185" s="83"/>
      <c r="G185" s="83" t="s">
        <v>14</v>
      </c>
      <c r="H185" s="37" t="s">
        <v>15</v>
      </c>
      <c r="I185" s="83"/>
      <c r="J185" s="83" t="s">
        <v>14</v>
      </c>
      <c r="K185" s="37" t="s">
        <v>16</v>
      </c>
      <c r="L185" s="83"/>
      <c r="M185" s="83" t="s">
        <v>14</v>
      </c>
      <c r="N185" s="37" t="s">
        <v>17</v>
      </c>
      <c r="O185" s="83"/>
      <c r="P185" s="83" t="s">
        <v>14</v>
      </c>
      <c r="Q185" s="37" t="s">
        <v>18</v>
      </c>
      <c r="R185" s="83"/>
      <c r="S185" s="83" t="s">
        <v>14</v>
      </c>
      <c r="T185" s="37" t="s">
        <v>19</v>
      </c>
      <c r="U185" s="83"/>
      <c r="V185" s="83" t="s">
        <v>14</v>
      </c>
      <c r="W185" s="37" t="s">
        <v>20</v>
      </c>
      <c r="X185" s="83"/>
      <c r="Y185" s="83" t="s">
        <v>14</v>
      </c>
      <c r="Z185" s="37" t="s">
        <v>21</v>
      </c>
      <c r="AA185" s="83"/>
      <c r="AB185" s="83" t="s">
        <v>14</v>
      </c>
      <c r="AC185" s="37" t="s">
        <v>22</v>
      </c>
      <c r="AD185" s="83"/>
      <c r="AE185" s="83" t="s">
        <v>14</v>
      </c>
      <c r="AF185" s="37" t="s">
        <v>469</v>
      </c>
      <c r="AG185" s="83"/>
      <c r="AH185" s="83" t="s">
        <v>14</v>
      </c>
      <c r="AI185" s="29" t="s">
        <v>23</v>
      </c>
      <c r="AJ185" s="111" t="s">
        <v>24</v>
      </c>
      <c r="AK185" s="111" t="s">
        <v>25</v>
      </c>
      <c r="AL185" s="112" t="s">
        <v>26</v>
      </c>
      <c r="AM185" s="89" t="s">
        <v>27</v>
      </c>
      <c r="AN185" s="32" t="s">
        <v>28</v>
      </c>
      <c r="AO185" s="42"/>
      <c r="AP185" s="43"/>
    </row>
    <row r="186" spans="1:42" ht="15.6" x14ac:dyDescent="0.3">
      <c r="A186" s="33">
        <v>1</v>
      </c>
      <c r="B186" s="34" t="s">
        <v>176</v>
      </c>
      <c r="C186" s="35">
        <v>1000</v>
      </c>
      <c r="D186" s="36" t="s">
        <v>51</v>
      </c>
      <c r="E186" s="37">
        <v>40</v>
      </c>
      <c r="F186" s="83">
        <v>3.5</v>
      </c>
      <c r="G186" s="83">
        <v>3</v>
      </c>
      <c r="H186" s="37">
        <v>35</v>
      </c>
      <c r="I186" s="83">
        <v>4</v>
      </c>
      <c r="J186" s="83"/>
      <c r="K186" s="37">
        <v>40</v>
      </c>
      <c r="L186" s="83">
        <v>3</v>
      </c>
      <c r="M186" s="83">
        <v>3</v>
      </c>
      <c r="N186" s="37">
        <v>40</v>
      </c>
      <c r="O186" s="83">
        <v>4</v>
      </c>
      <c r="P186" s="83">
        <v>4</v>
      </c>
      <c r="Q186" s="37">
        <v>40</v>
      </c>
      <c r="R186" s="83">
        <v>4</v>
      </c>
      <c r="S186" s="83">
        <v>4</v>
      </c>
      <c r="T186" s="37">
        <v>40</v>
      </c>
      <c r="U186" s="83">
        <v>4</v>
      </c>
      <c r="V186" s="83">
        <v>4</v>
      </c>
      <c r="W186" s="37"/>
      <c r="X186" s="83"/>
      <c r="Y186" s="83"/>
      <c r="Z186" s="37"/>
      <c r="AA186" s="83"/>
      <c r="AB186" s="83"/>
      <c r="AC186" s="37"/>
      <c r="AD186" s="83"/>
      <c r="AE186" s="83"/>
      <c r="AF186" s="37"/>
      <c r="AG186" s="83"/>
      <c r="AH186" s="83"/>
      <c r="AI186" s="90">
        <f>VLOOKUP(B186,[1]Body!$B$5:$AI$500,34,FALSE)</f>
        <v>235</v>
      </c>
      <c r="AJ186" s="37">
        <f t="shared" ref="AJ186:AJ187" si="0">MAX(E186,H186,K186,N186,Q186,T186,W186,Z186,AC186,AF186)</f>
        <v>40</v>
      </c>
      <c r="AK186" s="91">
        <f t="shared" ref="AK186:AK187" si="1">COUNTIF(E186:AH186,AJ186)</f>
        <v>5</v>
      </c>
      <c r="AL186" s="92">
        <f t="shared" ref="AL186:AL187" si="2">SUM(G186,J186,M186,P186,S186,V186,Y186,AB186,AE186,AH186)</f>
        <v>18</v>
      </c>
      <c r="AM186" s="91">
        <f t="shared" ref="AM186:AM187" si="3">IF(E186&gt;0,1,0)+IF(H186&gt;0,1,0)+IF(K186&gt;0,1,0)+IF(N186&gt;0,1,0)+IF(Q186&gt;0,1,0)+IF(T186&gt;0,1,0)+IF(W186&gt;0,1,0)+IF(Z186&gt;0,1,0)+IF(AC186&gt;0,1,0)+IF(AF186&gt;0,1,0)</f>
        <v>6</v>
      </c>
      <c r="AN186" s="93">
        <f t="shared" ref="AN186:AN187" si="4">SUM(F186,I186,L186,O186,R186,U186,X186,AA186,AD186,AG186)</f>
        <v>22.5</v>
      </c>
      <c r="AO186" s="42" t="str">
        <f>VLOOKUP(B186,[1]Body!$B$5:$AJ$500,35,FALSE)</f>
        <v/>
      </c>
      <c r="AP186" s="43"/>
    </row>
    <row r="187" spans="1:42" ht="15.6" x14ac:dyDescent="0.3">
      <c r="A187" s="33">
        <v>2</v>
      </c>
      <c r="B187" s="34" t="s">
        <v>177</v>
      </c>
      <c r="C187" s="35">
        <v>1000</v>
      </c>
      <c r="D187" s="36" t="s">
        <v>142</v>
      </c>
      <c r="E187" s="37"/>
      <c r="F187" s="83"/>
      <c r="G187" s="83"/>
      <c r="H187" s="37">
        <v>40</v>
      </c>
      <c r="I187" s="83">
        <v>4</v>
      </c>
      <c r="J187" s="83">
        <v>4</v>
      </c>
      <c r="K187" s="37">
        <v>0</v>
      </c>
      <c r="L187" s="83">
        <v>0</v>
      </c>
      <c r="M187" s="83">
        <v>0</v>
      </c>
      <c r="N187" s="37">
        <v>0</v>
      </c>
      <c r="O187" s="83">
        <v>0</v>
      </c>
      <c r="P187" s="83">
        <v>0</v>
      </c>
      <c r="Q187" s="37"/>
      <c r="R187" s="83"/>
      <c r="S187" s="83"/>
      <c r="T187" s="37">
        <v>35</v>
      </c>
      <c r="U187" s="83">
        <v>4</v>
      </c>
      <c r="V187" s="83">
        <v>3</v>
      </c>
      <c r="W187" s="37"/>
      <c r="X187" s="83"/>
      <c r="Y187" s="83"/>
      <c r="Z187" s="37"/>
      <c r="AA187" s="83"/>
      <c r="AB187" s="83"/>
      <c r="AC187" s="37"/>
      <c r="AD187" s="83"/>
      <c r="AE187" s="83"/>
      <c r="AF187" s="37"/>
      <c r="AG187" s="83"/>
      <c r="AH187" s="83"/>
      <c r="AI187" s="90">
        <f>VLOOKUP(B187,[1]Body!$B$5:$AI$500,34,FALSE)</f>
        <v>75</v>
      </c>
      <c r="AJ187" s="37">
        <f t="shared" si="0"/>
        <v>40</v>
      </c>
      <c r="AK187" s="91">
        <f t="shared" si="1"/>
        <v>1</v>
      </c>
      <c r="AL187" s="92">
        <f t="shared" si="2"/>
        <v>7</v>
      </c>
      <c r="AM187" s="91">
        <f t="shared" si="3"/>
        <v>2</v>
      </c>
      <c r="AN187" s="93">
        <f t="shared" si="4"/>
        <v>8</v>
      </c>
      <c r="AO187" s="42" t="str">
        <f>VLOOKUP(B187,[1]Body!$B$5:$AJ$500,35,FALSE)</f>
        <v/>
      </c>
      <c r="AP187" s="43"/>
    </row>
    <row r="188" spans="1:42" ht="15.6" x14ac:dyDescent="0.3">
      <c r="A188" s="11"/>
      <c r="B188" s="25"/>
      <c r="C188" s="39"/>
      <c r="D188" s="39"/>
      <c r="E188" s="107">
        <v>1</v>
      </c>
      <c r="F188" s="83"/>
      <c r="G188" s="28"/>
      <c r="H188" s="107">
        <v>2</v>
      </c>
      <c r="I188" s="83"/>
      <c r="J188" s="28"/>
      <c r="K188" s="107">
        <v>1</v>
      </c>
      <c r="L188" s="83"/>
      <c r="M188" s="28"/>
      <c r="N188" s="107">
        <v>1</v>
      </c>
      <c r="O188" s="83"/>
      <c r="P188" s="28"/>
      <c r="Q188" s="107">
        <v>1</v>
      </c>
      <c r="R188" s="83"/>
      <c r="S188" s="28"/>
      <c r="T188" s="107">
        <v>2</v>
      </c>
      <c r="U188" s="83"/>
      <c r="V188" s="28"/>
      <c r="W188" s="107">
        <f>COUNTIF(W186:W187,"&gt;0")</f>
        <v>0</v>
      </c>
      <c r="X188" s="83"/>
      <c r="Y188" s="28"/>
      <c r="Z188" s="107">
        <f>COUNTIF(Z186:Z187,"&gt;0")</f>
        <v>0</v>
      </c>
      <c r="AA188" s="83"/>
      <c r="AB188" s="28"/>
      <c r="AC188" s="107">
        <f>COUNTIF(AC186:AC187,"&gt;0")</f>
        <v>0</v>
      </c>
      <c r="AD188" s="83"/>
      <c r="AE188" s="28"/>
      <c r="AF188" s="107">
        <f>COUNTIF(AF186:AF187,"&gt;0")</f>
        <v>0</v>
      </c>
      <c r="AG188" s="83"/>
      <c r="AH188" s="28"/>
      <c r="AI188" s="29"/>
      <c r="AJ188" s="51"/>
      <c r="AK188" s="51"/>
      <c r="AL188" s="52"/>
      <c r="AM188" s="100"/>
      <c r="AN188" s="32"/>
      <c r="AO188" s="42"/>
      <c r="AP188" s="43"/>
    </row>
    <row r="189" spans="1:42" ht="16.2" thickBot="1" x14ac:dyDescent="0.35">
      <c r="A189" s="99"/>
      <c r="B189" s="108" t="s">
        <v>178</v>
      </c>
      <c r="C189" s="35"/>
      <c r="D189" s="36"/>
      <c r="E189" s="37"/>
      <c r="F189" s="83"/>
      <c r="G189" s="83"/>
      <c r="H189" s="37"/>
      <c r="I189" s="83"/>
      <c r="J189" s="83"/>
      <c r="K189" s="37"/>
      <c r="L189" s="83"/>
      <c r="M189" s="83"/>
      <c r="N189" s="37" t="s">
        <v>3</v>
      </c>
      <c r="O189" s="83"/>
      <c r="P189" s="83"/>
      <c r="Q189" s="37"/>
      <c r="R189" s="83"/>
      <c r="S189" s="83"/>
      <c r="T189" s="37" t="s">
        <v>4</v>
      </c>
      <c r="U189" s="83"/>
      <c r="V189" s="83"/>
      <c r="W189" s="37"/>
      <c r="X189" s="83"/>
      <c r="Y189" s="83"/>
      <c r="Z189" s="37"/>
      <c r="AA189" s="83"/>
      <c r="AB189" s="83"/>
      <c r="AC189" s="37"/>
      <c r="AD189" s="83"/>
      <c r="AE189" s="83"/>
      <c r="AF189" s="37"/>
      <c r="AG189" s="83"/>
      <c r="AH189" s="83"/>
      <c r="AI189" s="20" t="s">
        <v>5</v>
      </c>
      <c r="AJ189" s="21"/>
      <c r="AK189" s="110" t="s">
        <v>6</v>
      </c>
      <c r="AL189" s="88"/>
      <c r="AM189" s="22" t="s">
        <v>7</v>
      </c>
      <c r="AN189" s="23" t="s">
        <v>8</v>
      </c>
      <c r="AO189" s="42"/>
      <c r="AP189" s="43"/>
    </row>
    <row r="190" spans="1:42" ht="15.6" x14ac:dyDescent="0.3">
      <c r="A190" s="99"/>
      <c r="B190" s="40" t="s">
        <v>9</v>
      </c>
      <c r="C190" s="35" t="s">
        <v>10</v>
      </c>
      <c r="D190" s="36" t="s">
        <v>11</v>
      </c>
      <c r="E190" s="37" t="s">
        <v>12</v>
      </c>
      <c r="F190" s="83" t="s">
        <v>13</v>
      </c>
      <c r="G190" s="83" t="s">
        <v>14</v>
      </c>
      <c r="H190" s="37" t="s">
        <v>15</v>
      </c>
      <c r="I190" s="83" t="s">
        <v>13</v>
      </c>
      <c r="J190" s="83" t="s">
        <v>14</v>
      </c>
      <c r="K190" s="37" t="s">
        <v>16</v>
      </c>
      <c r="L190" s="83" t="s">
        <v>13</v>
      </c>
      <c r="M190" s="83" t="s">
        <v>14</v>
      </c>
      <c r="N190" s="37" t="s">
        <v>17</v>
      </c>
      <c r="O190" s="83" t="s">
        <v>13</v>
      </c>
      <c r="P190" s="83" t="s">
        <v>14</v>
      </c>
      <c r="Q190" s="37" t="s">
        <v>18</v>
      </c>
      <c r="R190" s="83" t="s">
        <v>13</v>
      </c>
      <c r="S190" s="83" t="s">
        <v>14</v>
      </c>
      <c r="T190" s="37" t="s">
        <v>19</v>
      </c>
      <c r="U190" s="83" t="s">
        <v>13</v>
      </c>
      <c r="V190" s="83" t="s">
        <v>14</v>
      </c>
      <c r="W190" s="37" t="s">
        <v>20</v>
      </c>
      <c r="X190" s="83" t="s">
        <v>13</v>
      </c>
      <c r="Y190" s="83" t="s">
        <v>14</v>
      </c>
      <c r="Z190" s="37" t="s">
        <v>21</v>
      </c>
      <c r="AA190" s="83" t="s">
        <v>13</v>
      </c>
      <c r="AB190" s="83" t="s">
        <v>14</v>
      </c>
      <c r="AC190" s="37" t="s">
        <v>22</v>
      </c>
      <c r="AD190" s="83" t="s">
        <v>13</v>
      </c>
      <c r="AE190" s="83" t="s">
        <v>14</v>
      </c>
      <c r="AF190" s="37" t="s">
        <v>469</v>
      </c>
      <c r="AG190" s="83" t="s">
        <v>13</v>
      </c>
      <c r="AH190" s="83" t="s">
        <v>14</v>
      </c>
      <c r="AI190" s="29" t="s">
        <v>23</v>
      </c>
      <c r="AJ190" s="111" t="s">
        <v>24</v>
      </c>
      <c r="AK190" s="111" t="s">
        <v>25</v>
      </c>
      <c r="AL190" s="112" t="s">
        <v>26</v>
      </c>
      <c r="AM190" s="89" t="s">
        <v>27</v>
      </c>
      <c r="AN190" s="32" t="s">
        <v>28</v>
      </c>
      <c r="AO190" s="42"/>
      <c r="AP190" s="43"/>
    </row>
    <row r="191" spans="1:42" ht="15.6" x14ac:dyDescent="0.3">
      <c r="A191" s="99" t="s">
        <v>153</v>
      </c>
      <c r="B191" s="34" t="s">
        <v>179</v>
      </c>
      <c r="C191" s="35">
        <v>1005</v>
      </c>
      <c r="D191" s="36" t="s">
        <v>51</v>
      </c>
      <c r="E191" s="37">
        <v>40.000000999999997</v>
      </c>
      <c r="F191" s="83">
        <v>5</v>
      </c>
      <c r="G191" s="83">
        <v>5</v>
      </c>
      <c r="H191" s="37">
        <v>40.000000999999997</v>
      </c>
      <c r="I191" s="83">
        <v>6</v>
      </c>
      <c r="J191" s="83">
        <v>5</v>
      </c>
      <c r="K191" s="37">
        <v>40</v>
      </c>
      <c r="L191" s="83">
        <v>3</v>
      </c>
      <c r="M191" s="83"/>
      <c r="N191" s="37">
        <v>40.000000999999997</v>
      </c>
      <c r="O191" s="83">
        <v>5</v>
      </c>
      <c r="P191" s="83">
        <v>5</v>
      </c>
      <c r="Q191" s="37">
        <v>40.000000999999997</v>
      </c>
      <c r="R191" s="83">
        <v>7</v>
      </c>
      <c r="S191" s="83">
        <v>7</v>
      </c>
      <c r="T191" s="37">
        <v>40</v>
      </c>
      <c r="U191" s="83">
        <v>6</v>
      </c>
      <c r="V191" s="83">
        <v>6</v>
      </c>
      <c r="W191" s="37"/>
      <c r="X191" s="83"/>
      <c r="Y191" s="83"/>
      <c r="Z191" s="37"/>
      <c r="AA191" s="83"/>
      <c r="AB191" s="83"/>
      <c r="AC191" s="37"/>
      <c r="AD191" s="83"/>
      <c r="AE191" s="83"/>
      <c r="AF191" s="37"/>
      <c r="AG191" s="83"/>
      <c r="AH191" s="83"/>
      <c r="AI191" s="90">
        <f>VLOOKUP(B191,[1]Body!$B$5:$AI$500,34,FALSE)</f>
        <v>240</v>
      </c>
      <c r="AJ191" s="37">
        <f t="shared" ref="AJ191:AJ197" si="5">MAX(E191,H191,K191,N191,Q191,T191,W191,Z191,AC191,AF191)</f>
        <v>40.000000999999997</v>
      </c>
      <c r="AK191" s="91">
        <f t="shared" ref="AK191:AK197" si="6">COUNTIF(E191:AH191,AJ191)</f>
        <v>4</v>
      </c>
      <c r="AL191" s="92">
        <f t="shared" ref="AL191:AL197" si="7">SUM(G191,J191,M191,P191,S191,V191,Y191,AB191,AE191,AH191)</f>
        <v>28</v>
      </c>
      <c r="AM191" s="91">
        <f t="shared" ref="AM191:AM197" si="8">IF(E191&gt;0,1,0)+IF(H191&gt;0,1,0)+IF(K191&gt;0,1,0)+IF(N191&gt;0,1,0)+IF(Q191&gt;0,1,0)+IF(T191&gt;0,1,0)+IF(W191&gt;0,1,0)+IF(Z191&gt;0,1,0)+IF(AC191&gt;0,1,0)+IF(AF191&gt;0,1,0)</f>
        <v>6</v>
      </c>
      <c r="AN191" s="93">
        <f t="shared" ref="AN191:AN197" si="9">SUM(F191,I191,L191,O191,R191,U191,X191,AA191,AD191,AG191)</f>
        <v>32</v>
      </c>
      <c r="AO191" s="42" t="str">
        <f>VLOOKUP(B191,[1]Body!$B$5:$AJ$500,35,FALSE)</f>
        <v/>
      </c>
      <c r="AP191" s="43"/>
    </row>
    <row r="192" spans="1:42" ht="15.6" x14ac:dyDescent="0.3">
      <c r="A192" s="99" t="s">
        <v>155</v>
      </c>
      <c r="B192" s="34" t="s">
        <v>180</v>
      </c>
      <c r="C192" s="35">
        <v>1049</v>
      </c>
      <c r="D192" s="36" t="s">
        <v>209</v>
      </c>
      <c r="E192" s="37">
        <v>35</v>
      </c>
      <c r="F192" s="83">
        <v>4.5</v>
      </c>
      <c r="G192" s="83">
        <v>4</v>
      </c>
      <c r="H192" s="37">
        <v>35</v>
      </c>
      <c r="I192" s="83">
        <v>6</v>
      </c>
      <c r="J192" s="83">
        <v>5</v>
      </c>
      <c r="K192" s="37">
        <v>32</v>
      </c>
      <c r="L192" s="83">
        <v>3</v>
      </c>
      <c r="M192" s="83"/>
      <c r="N192" s="37">
        <v>35</v>
      </c>
      <c r="O192" s="83">
        <v>4</v>
      </c>
      <c r="P192" s="83">
        <v>4</v>
      </c>
      <c r="Q192" s="37">
        <v>35</v>
      </c>
      <c r="R192" s="83">
        <v>6</v>
      </c>
      <c r="S192" s="83">
        <v>6</v>
      </c>
      <c r="T192" s="37">
        <v>35</v>
      </c>
      <c r="U192" s="83">
        <v>5</v>
      </c>
      <c r="V192" s="83">
        <v>5</v>
      </c>
      <c r="W192" s="37"/>
      <c r="X192" s="83"/>
      <c r="Y192" s="83"/>
      <c r="Z192" s="37"/>
      <c r="AA192" s="83"/>
      <c r="AB192" s="83"/>
      <c r="AC192" s="37"/>
      <c r="AD192" s="83"/>
      <c r="AE192" s="83"/>
      <c r="AF192" s="37"/>
      <c r="AG192" s="83"/>
      <c r="AH192" s="83"/>
      <c r="AI192" s="90">
        <f>VLOOKUP(B192,[1]Body!$B$5:$AI$500,34,FALSE)</f>
        <v>207</v>
      </c>
      <c r="AJ192" s="37">
        <f t="shared" si="5"/>
        <v>35</v>
      </c>
      <c r="AK192" s="91">
        <f t="shared" si="6"/>
        <v>5</v>
      </c>
      <c r="AL192" s="92">
        <f t="shared" si="7"/>
        <v>24</v>
      </c>
      <c r="AM192" s="91">
        <f t="shared" si="8"/>
        <v>6</v>
      </c>
      <c r="AN192" s="93">
        <f t="shared" si="9"/>
        <v>28.5</v>
      </c>
      <c r="AO192" s="42" t="str">
        <f>VLOOKUP(B192,[1]Body!$B$5:$AJ$500,35,FALSE)</f>
        <v/>
      </c>
      <c r="AP192" s="43"/>
    </row>
    <row r="193" spans="1:42" ht="15.6" x14ac:dyDescent="0.3">
      <c r="A193" s="99" t="s">
        <v>157</v>
      </c>
      <c r="B193" s="34" t="s">
        <v>181</v>
      </c>
      <c r="C193" s="35">
        <v>1069</v>
      </c>
      <c r="D193" s="36" t="s">
        <v>38</v>
      </c>
      <c r="E193" s="37">
        <v>32</v>
      </c>
      <c r="F193" s="83">
        <v>4.5</v>
      </c>
      <c r="G193" s="83">
        <v>4</v>
      </c>
      <c r="H193" s="37">
        <v>0</v>
      </c>
      <c r="I193" s="83">
        <v>0</v>
      </c>
      <c r="J193" s="83">
        <v>0</v>
      </c>
      <c r="K193" s="37">
        <v>35</v>
      </c>
      <c r="L193" s="83">
        <v>3</v>
      </c>
      <c r="M193" s="83">
        <v>3</v>
      </c>
      <c r="N193" s="37">
        <v>0</v>
      </c>
      <c r="O193" s="83">
        <v>0</v>
      </c>
      <c r="P193" s="83">
        <v>0</v>
      </c>
      <c r="Q193" s="37">
        <v>32</v>
      </c>
      <c r="R193" s="83">
        <v>4</v>
      </c>
      <c r="S193" s="83">
        <v>4</v>
      </c>
      <c r="T193" s="37">
        <v>32</v>
      </c>
      <c r="U193" s="83">
        <v>4</v>
      </c>
      <c r="V193" s="83">
        <v>4</v>
      </c>
      <c r="W193" s="37"/>
      <c r="X193" s="83"/>
      <c r="Y193" s="83"/>
      <c r="Z193" s="37"/>
      <c r="AA193" s="83"/>
      <c r="AB193" s="83"/>
      <c r="AC193" s="37"/>
      <c r="AD193" s="83"/>
      <c r="AE193" s="83"/>
      <c r="AF193" s="37"/>
      <c r="AG193" s="83"/>
      <c r="AH193" s="83"/>
      <c r="AI193" s="90">
        <f>VLOOKUP(B193,[1]Body!$B$5:$AI$500,34,FALSE)</f>
        <v>131</v>
      </c>
      <c r="AJ193" s="37">
        <f t="shared" si="5"/>
        <v>35</v>
      </c>
      <c r="AK193" s="91">
        <f t="shared" si="6"/>
        <v>1</v>
      </c>
      <c r="AL193" s="92">
        <f t="shared" si="7"/>
        <v>15</v>
      </c>
      <c r="AM193" s="91">
        <f t="shared" si="8"/>
        <v>4</v>
      </c>
      <c r="AN193" s="93">
        <f t="shared" si="9"/>
        <v>15.5</v>
      </c>
      <c r="AO193" s="42" t="str">
        <f>VLOOKUP(B193,[1]Body!$B$5:$AJ$500,35,FALSE)</f>
        <v/>
      </c>
      <c r="AP193" s="43"/>
    </row>
    <row r="194" spans="1:42" ht="15.6" x14ac:dyDescent="0.3">
      <c r="A194" s="99" t="s">
        <v>159</v>
      </c>
      <c r="B194" s="34" t="s">
        <v>182</v>
      </c>
      <c r="C194" s="35">
        <v>1000</v>
      </c>
      <c r="D194" s="36" t="s">
        <v>114</v>
      </c>
      <c r="E194" s="37"/>
      <c r="F194" s="83"/>
      <c r="G194" s="83"/>
      <c r="H194" s="37">
        <v>32</v>
      </c>
      <c r="I194" s="83">
        <v>3</v>
      </c>
      <c r="J194" s="83">
        <v>3</v>
      </c>
      <c r="K194" s="37">
        <v>0</v>
      </c>
      <c r="L194" s="83">
        <v>0</v>
      </c>
      <c r="M194" s="83">
        <v>0</v>
      </c>
      <c r="N194" s="37">
        <v>0</v>
      </c>
      <c r="O194" s="83">
        <v>0</v>
      </c>
      <c r="P194" s="83">
        <v>0</v>
      </c>
      <c r="Q194" s="37">
        <v>0</v>
      </c>
      <c r="R194" s="83">
        <v>0</v>
      </c>
      <c r="S194" s="83">
        <v>0</v>
      </c>
      <c r="T194" s="37">
        <v>29</v>
      </c>
      <c r="U194" s="83">
        <v>1</v>
      </c>
      <c r="V194" s="83">
        <v>0</v>
      </c>
      <c r="W194" s="37"/>
      <c r="X194" s="83"/>
      <c r="Y194" s="83"/>
      <c r="Z194" s="37"/>
      <c r="AA194" s="83"/>
      <c r="AB194" s="83"/>
      <c r="AC194" s="37"/>
      <c r="AD194" s="83"/>
      <c r="AE194" s="83"/>
      <c r="AF194" s="37"/>
      <c r="AG194" s="83"/>
      <c r="AH194" s="83"/>
      <c r="AI194" s="90">
        <f>VLOOKUP(B194,[1]Body!$B$5:$AI$500,34,FALSE)</f>
        <v>61</v>
      </c>
      <c r="AJ194" s="37">
        <f t="shared" si="5"/>
        <v>32</v>
      </c>
      <c r="AK194" s="91">
        <f t="shared" si="6"/>
        <v>1</v>
      </c>
      <c r="AL194" s="92">
        <f t="shared" si="7"/>
        <v>3</v>
      </c>
      <c r="AM194" s="91">
        <f t="shared" si="8"/>
        <v>2</v>
      </c>
      <c r="AN194" s="93">
        <f t="shared" si="9"/>
        <v>4</v>
      </c>
      <c r="AO194" s="42" t="str">
        <f>VLOOKUP(B194,[1]Body!$B$5:$AJ$500,35,FALSE)</f>
        <v/>
      </c>
      <c r="AP194" s="43"/>
    </row>
    <row r="195" spans="1:42" ht="15.6" x14ac:dyDescent="0.3">
      <c r="A195" s="99" t="s">
        <v>161</v>
      </c>
      <c r="B195" s="34" t="s">
        <v>183</v>
      </c>
      <c r="C195" s="35">
        <v>1000</v>
      </c>
      <c r="D195" s="36" t="s">
        <v>114</v>
      </c>
      <c r="E195" s="37"/>
      <c r="F195" s="83"/>
      <c r="G195" s="83"/>
      <c r="H195" s="37">
        <v>30</v>
      </c>
      <c r="I195" s="83">
        <v>3</v>
      </c>
      <c r="J195" s="83">
        <v>2</v>
      </c>
      <c r="K195" s="37">
        <v>0</v>
      </c>
      <c r="L195" s="83">
        <v>0</v>
      </c>
      <c r="M195" s="83">
        <v>0</v>
      </c>
      <c r="N195" s="37">
        <v>0</v>
      </c>
      <c r="O195" s="83">
        <v>0</v>
      </c>
      <c r="P195" s="83">
        <v>0</v>
      </c>
      <c r="Q195" s="37">
        <v>0</v>
      </c>
      <c r="R195" s="83">
        <v>0</v>
      </c>
      <c r="S195" s="83">
        <v>0</v>
      </c>
      <c r="T195" s="37">
        <v>30</v>
      </c>
      <c r="U195" s="83">
        <v>2</v>
      </c>
      <c r="V195" s="83">
        <v>2</v>
      </c>
      <c r="W195" s="37"/>
      <c r="X195" s="83"/>
      <c r="Y195" s="83"/>
      <c r="Z195" s="37"/>
      <c r="AA195" s="83"/>
      <c r="AB195" s="83"/>
      <c r="AC195" s="37"/>
      <c r="AD195" s="83"/>
      <c r="AE195" s="83"/>
      <c r="AF195" s="37"/>
      <c r="AG195" s="83"/>
      <c r="AH195" s="83"/>
      <c r="AI195" s="90">
        <f>VLOOKUP(B195,[1]Body!$B$5:$AI$500,34,FALSE)</f>
        <v>60</v>
      </c>
      <c r="AJ195" s="37">
        <f t="shared" si="5"/>
        <v>30</v>
      </c>
      <c r="AK195" s="91">
        <f t="shared" si="6"/>
        <v>2</v>
      </c>
      <c r="AL195" s="92">
        <f t="shared" si="7"/>
        <v>4</v>
      </c>
      <c r="AM195" s="91">
        <f t="shared" si="8"/>
        <v>2</v>
      </c>
      <c r="AN195" s="93">
        <f t="shared" si="9"/>
        <v>5</v>
      </c>
      <c r="AO195" s="42" t="str">
        <f>VLOOKUP(B195,[1]Body!$B$5:$AJ$500,35,FALSE)</f>
        <v/>
      </c>
      <c r="AP195" s="43"/>
    </row>
    <row r="196" spans="1:42" ht="15.6" x14ac:dyDescent="0.3">
      <c r="A196" s="99" t="s">
        <v>163</v>
      </c>
      <c r="B196" s="34" t="s">
        <v>235</v>
      </c>
      <c r="C196" s="35">
        <v>1000</v>
      </c>
      <c r="D196" s="36" t="s">
        <v>236</v>
      </c>
      <c r="E196" s="37"/>
      <c r="F196" s="83"/>
      <c r="G196" s="83"/>
      <c r="H196" s="37"/>
      <c r="I196" s="83"/>
      <c r="J196" s="83"/>
      <c r="K196" s="37"/>
      <c r="L196" s="83"/>
      <c r="M196" s="83"/>
      <c r="N196" s="37">
        <v>32</v>
      </c>
      <c r="O196" s="83">
        <v>3</v>
      </c>
      <c r="P196" s="83">
        <v>3</v>
      </c>
      <c r="Q196" s="37">
        <v>0</v>
      </c>
      <c r="R196" s="83">
        <v>0</v>
      </c>
      <c r="S196" s="83">
        <v>0</v>
      </c>
      <c r="T196" s="37">
        <v>0</v>
      </c>
      <c r="U196" s="83">
        <v>0</v>
      </c>
      <c r="V196" s="83">
        <v>0</v>
      </c>
      <c r="W196" s="37"/>
      <c r="X196" s="83"/>
      <c r="Y196" s="83"/>
      <c r="Z196" s="37"/>
      <c r="AA196" s="83"/>
      <c r="AB196" s="83"/>
      <c r="AC196" s="37"/>
      <c r="AD196" s="83"/>
      <c r="AE196" s="83"/>
      <c r="AF196" s="37"/>
      <c r="AG196" s="83"/>
      <c r="AH196" s="83"/>
      <c r="AI196" s="90">
        <f>VLOOKUP(B196,[1]Body!$B$5:$AI$500,34,FALSE)</f>
        <v>32</v>
      </c>
      <c r="AJ196" s="37">
        <f t="shared" si="5"/>
        <v>32</v>
      </c>
      <c r="AK196" s="91">
        <f t="shared" si="6"/>
        <v>1</v>
      </c>
      <c r="AL196" s="92">
        <f t="shared" si="7"/>
        <v>3</v>
      </c>
      <c r="AM196" s="91">
        <f t="shared" si="8"/>
        <v>1</v>
      </c>
      <c r="AN196" s="93">
        <f t="shared" si="9"/>
        <v>3</v>
      </c>
      <c r="AO196" s="42" t="str">
        <f>VLOOKUP(B196,[1]Body!$B$5:$AJ$500,35,FALSE)</f>
        <v/>
      </c>
      <c r="AP196" s="43"/>
    </row>
    <row r="197" spans="1:42" ht="15.6" x14ac:dyDescent="0.3">
      <c r="A197" s="99" t="s">
        <v>165</v>
      </c>
      <c r="B197" s="34" t="s">
        <v>267</v>
      </c>
      <c r="C197" s="35">
        <v>1000</v>
      </c>
      <c r="D197" s="36" t="s">
        <v>38</v>
      </c>
      <c r="E197" s="37"/>
      <c r="F197" s="83"/>
      <c r="G197" s="83"/>
      <c r="H197" s="37"/>
      <c r="I197" s="83"/>
      <c r="J197" s="83"/>
      <c r="K197" s="37"/>
      <c r="L197" s="83"/>
      <c r="M197" s="83"/>
      <c r="N197" s="37"/>
      <c r="O197" s="83"/>
      <c r="P197" s="83"/>
      <c r="Q197" s="37">
        <v>30</v>
      </c>
      <c r="R197" s="83">
        <v>3.5</v>
      </c>
      <c r="S197" s="83">
        <v>3</v>
      </c>
      <c r="T197" s="37">
        <v>0</v>
      </c>
      <c r="U197" s="83">
        <v>0</v>
      </c>
      <c r="V197" s="83">
        <v>0</v>
      </c>
      <c r="W197" s="37"/>
      <c r="X197" s="83"/>
      <c r="Y197" s="83"/>
      <c r="Z197" s="37"/>
      <c r="AA197" s="83"/>
      <c r="AB197" s="83"/>
      <c r="AC197" s="37"/>
      <c r="AD197" s="83"/>
      <c r="AE197" s="83"/>
      <c r="AF197" s="37"/>
      <c r="AG197" s="83"/>
      <c r="AH197" s="83"/>
      <c r="AI197" s="90">
        <f>VLOOKUP(B197,[1]Body!$B$5:$AI$500,34,FALSE)</f>
        <v>30</v>
      </c>
      <c r="AJ197" s="37">
        <f t="shared" si="5"/>
        <v>30</v>
      </c>
      <c r="AK197" s="91">
        <f t="shared" si="6"/>
        <v>1</v>
      </c>
      <c r="AL197" s="92">
        <f t="shared" si="7"/>
        <v>3</v>
      </c>
      <c r="AM197" s="91">
        <f t="shared" si="8"/>
        <v>1</v>
      </c>
      <c r="AN197" s="93">
        <f t="shared" si="9"/>
        <v>3.5</v>
      </c>
      <c r="AO197" s="42" t="str">
        <f>VLOOKUP(B197,[1]Body!$B$5:$AJ$500,35,FALSE)</f>
        <v/>
      </c>
      <c r="AP197" s="43"/>
    </row>
    <row r="198" spans="1:42" ht="15.6" x14ac:dyDescent="0.3">
      <c r="A198" s="24"/>
      <c r="B198" s="25"/>
      <c r="C198" s="39"/>
      <c r="D198" s="39"/>
      <c r="E198" s="107">
        <v>3</v>
      </c>
      <c r="F198" s="83"/>
      <c r="G198" s="28"/>
      <c r="H198" s="107">
        <v>4</v>
      </c>
      <c r="I198" s="83"/>
      <c r="J198" s="28"/>
      <c r="K198" s="107">
        <v>3</v>
      </c>
      <c r="L198" s="83"/>
      <c r="M198" s="28"/>
      <c r="N198" s="107">
        <v>3</v>
      </c>
      <c r="O198" s="83"/>
      <c r="P198" s="28"/>
      <c r="Q198" s="107">
        <v>4</v>
      </c>
      <c r="R198" s="83"/>
      <c r="S198" s="28"/>
      <c r="T198" s="107">
        <v>5</v>
      </c>
      <c r="U198" s="83"/>
      <c r="V198" s="28"/>
      <c r="W198" s="107">
        <f>COUNTIF(W191:W197,"&gt;0")</f>
        <v>0</v>
      </c>
      <c r="X198" s="83"/>
      <c r="Y198" s="28"/>
      <c r="Z198" s="107">
        <f>COUNTIF(Z191:Z197,"&gt;0")</f>
        <v>0</v>
      </c>
      <c r="AA198" s="83"/>
      <c r="AB198" s="28"/>
      <c r="AC198" s="107">
        <f>COUNTIF(AC191:AC197,"&gt;0")</f>
        <v>0</v>
      </c>
      <c r="AD198" s="83"/>
      <c r="AE198" s="28"/>
      <c r="AF198" s="107">
        <f>COUNTIF(AF191:AF197,"&gt;0")</f>
        <v>0</v>
      </c>
      <c r="AG198" s="83"/>
      <c r="AH198" s="28"/>
      <c r="AI198" s="29"/>
      <c r="AJ198" s="51"/>
      <c r="AK198" s="51"/>
      <c r="AL198" s="52"/>
      <c r="AM198" s="100"/>
      <c r="AN198" s="32"/>
      <c r="AO198" s="42"/>
      <c r="AP198" s="43"/>
    </row>
    <row r="199" spans="1:42" ht="16.2" thickBot="1" x14ac:dyDescent="0.35">
      <c r="A199" s="101"/>
      <c r="B199" s="108" t="s">
        <v>184</v>
      </c>
      <c r="C199" s="35"/>
      <c r="D199" s="36"/>
      <c r="E199" s="37"/>
      <c r="F199" s="83"/>
      <c r="G199" s="83"/>
      <c r="H199" s="37"/>
      <c r="I199" s="83"/>
      <c r="J199" s="83"/>
      <c r="K199" s="37"/>
      <c r="L199" s="83"/>
      <c r="M199" s="83"/>
      <c r="N199" s="37" t="s">
        <v>3</v>
      </c>
      <c r="O199" s="83"/>
      <c r="P199" s="83"/>
      <c r="Q199" s="37"/>
      <c r="R199" s="83"/>
      <c r="S199" s="83"/>
      <c r="T199" s="37" t="s">
        <v>4</v>
      </c>
      <c r="U199" s="83"/>
      <c r="V199" s="83"/>
      <c r="W199" s="37"/>
      <c r="X199" s="83"/>
      <c r="Y199" s="83"/>
      <c r="Z199" s="37"/>
      <c r="AA199" s="83"/>
      <c r="AB199" s="83"/>
      <c r="AC199" s="37"/>
      <c r="AD199" s="83"/>
      <c r="AE199" s="83"/>
      <c r="AF199" s="37"/>
      <c r="AG199" s="83"/>
      <c r="AH199" s="83"/>
      <c r="AI199" s="20" t="s">
        <v>5</v>
      </c>
      <c r="AJ199" s="21"/>
      <c r="AK199" s="110" t="s">
        <v>6</v>
      </c>
      <c r="AL199" s="88"/>
      <c r="AM199" s="22" t="s">
        <v>7</v>
      </c>
      <c r="AN199" s="23" t="s">
        <v>8</v>
      </c>
      <c r="AO199" s="42"/>
      <c r="AP199" s="43"/>
    </row>
    <row r="200" spans="1:42" ht="15.6" x14ac:dyDescent="0.3">
      <c r="A200" s="102"/>
      <c r="B200" s="40" t="s">
        <v>9</v>
      </c>
      <c r="C200" s="35" t="s">
        <v>10</v>
      </c>
      <c r="D200" s="36" t="s">
        <v>11</v>
      </c>
      <c r="E200" s="37" t="s">
        <v>12</v>
      </c>
      <c r="F200" s="83" t="s">
        <v>13</v>
      </c>
      <c r="G200" s="83" t="s">
        <v>14</v>
      </c>
      <c r="H200" s="37" t="s">
        <v>15</v>
      </c>
      <c r="I200" s="83" t="s">
        <v>13</v>
      </c>
      <c r="J200" s="83" t="s">
        <v>14</v>
      </c>
      <c r="K200" s="37" t="s">
        <v>16</v>
      </c>
      <c r="L200" s="83" t="s">
        <v>13</v>
      </c>
      <c r="M200" s="83" t="s">
        <v>14</v>
      </c>
      <c r="N200" s="37" t="s">
        <v>17</v>
      </c>
      <c r="O200" s="83" t="s">
        <v>13</v>
      </c>
      <c r="P200" s="83" t="s">
        <v>14</v>
      </c>
      <c r="Q200" s="37" t="s">
        <v>18</v>
      </c>
      <c r="R200" s="83" t="s">
        <v>13</v>
      </c>
      <c r="S200" s="83" t="s">
        <v>14</v>
      </c>
      <c r="T200" s="37" t="s">
        <v>19</v>
      </c>
      <c r="U200" s="83" t="s">
        <v>13</v>
      </c>
      <c r="V200" s="83" t="s">
        <v>14</v>
      </c>
      <c r="W200" s="37" t="s">
        <v>20</v>
      </c>
      <c r="X200" s="83" t="s">
        <v>13</v>
      </c>
      <c r="Y200" s="83" t="s">
        <v>14</v>
      </c>
      <c r="Z200" s="37" t="s">
        <v>21</v>
      </c>
      <c r="AA200" s="83" t="s">
        <v>13</v>
      </c>
      <c r="AB200" s="83" t="s">
        <v>14</v>
      </c>
      <c r="AC200" s="37" t="s">
        <v>22</v>
      </c>
      <c r="AD200" s="83" t="s">
        <v>13</v>
      </c>
      <c r="AE200" s="83" t="s">
        <v>14</v>
      </c>
      <c r="AF200" s="37" t="s">
        <v>469</v>
      </c>
      <c r="AG200" s="83" t="s">
        <v>13</v>
      </c>
      <c r="AH200" s="83" t="s">
        <v>14</v>
      </c>
      <c r="AI200" s="29" t="s">
        <v>23</v>
      </c>
      <c r="AJ200" s="111" t="s">
        <v>24</v>
      </c>
      <c r="AK200" s="111" t="s">
        <v>25</v>
      </c>
      <c r="AL200" s="112" t="s">
        <v>26</v>
      </c>
      <c r="AM200" s="89" t="s">
        <v>27</v>
      </c>
      <c r="AN200" s="32" t="s">
        <v>28</v>
      </c>
      <c r="AO200" s="42"/>
      <c r="AP200" s="43"/>
    </row>
    <row r="201" spans="1:42" ht="15.6" x14ac:dyDescent="0.3">
      <c r="A201" s="101" t="s">
        <v>153</v>
      </c>
      <c r="B201" s="34" t="s">
        <v>185</v>
      </c>
      <c r="C201" s="35">
        <v>1178</v>
      </c>
      <c r="D201" s="36" t="s">
        <v>209</v>
      </c>
      <c r="E201" s="37">
        <v>40</v>
      </c>
      <c r="F201" s="83">
        <v>4</v>
      </c>
      <c r="G201" s="83">
        <v>4</v>
      </c>
      <c r="H201" s="37">
        <v>40</v>
      </c>
      <c r="I201" s="83">
        <v>3.5</v>
      </c>
      <c r="J201" s="83">
        <v>3</v>
      </c>
      <c r="K201" s="37">
        <v>0</v>
      </c>
      <c r="L201" s="83">
        <v>0</v>
      </c>
      <c r="M201" s="83">
        <v>0</v>
      </c>
      <c r="N201" s="37">
        <v>40</v>
      </c>
      <c r="O201" s="83">
        <v>4</v>
      </c>
      <c r="P201" s="83">
        <v>4</v>
      </c>
      <c r="Q201" s="37">
        <v>35</v>
      </c>
      <c r="R201" s="83">
        <v>4</v>
      </c>
      <c r="S201" s="83">
        <v>4</v>
      </c>
      <c r="T201" s="37">
        <v>40</v>
      </c>
      <c r="U201" s="83">
        <v>5.5</v>
      </c>
      <c r="V201" s="83">
        <v>5</v>
      </c>
      <c r="W201" s="37"/>
      <c r="X201" s="83"/>
      <c r="Y201" s="83"/>
      <c r="Z201" s="37"/>
      <c r="AA201" s="83"/>
      <c r="AB201" s="83"/>
      <c r="AC201" s="37"/>
      <c r="AD201" s="83"/>
      <c r="AE201" s="83"/>
      <c r="AF201" s="37"/>
      <c r="AG201" s="83"/>
      <c r="AH201" s="83"/>
      <c r="AI201" s="90">
        <f>VLOOKUP(B201,[1]Body!$B$5:$AI$500,34,FALSE)</f>
        <v>195</v>
      </c>
      <c r="AJ201" s="37">
        <f t="shared" ref="AJ201:AJ213" si="10">MAX(E201,H201,K201,N201,Q201,T201,W201,Z201,AC201,AF201)</f>
        <v>40</v>
      </c>
      <c r="AK201" s="91">
        <f t="shared" ref="AK201:AK213" si="11">COUNTIF(E201:AH201,AJ201)</f>
        <v>4</v>
      </c>
      <c r="AL201" s="92">
        <f t="shared" ref="AL201:AL213" si="12">SUM(G201,J201,M201,P201,S201,V201,Y201,AB201,AE201,AH201)</f>
        <v>20</v>
      </c>
      <c r="AM201" s="91">
        <f t="shared" ref="AM201:AM213" si="13">IF(E201&gt;0,1,0)+IF(H201&gt;0,1,0)+IF(K201&gt;0,1,0)+IF(N201&gt;0,1,0)+IF(Q201&gt;0,1,0)+IF(T201&gt;0,1,0)+IF(W201&gt;0,1,0)+IF(Z201&gt;0,1,0)+IF(AC201&gt;0,1,0)+IF(AF201&gt;0,1,0)</f>
        <v>5</v>
      </c>
      <c r="AN201" s="93">
        <f t="shared" ref="AN201:AN213" si="14">SUM(F201,I201,L201,O201,R201,U201,X201,AA201,AD201,AG201)</f>
        <v>21</v>
      </c>
      <c r="AO201" s="42" t="str">
        <f>VLOOKUP(B201,[1]Body!$B$5:$AJ$500,35,FALSE)</f>
        <v/>
      </c>
      <c r="AP201" s="43"/>
    </row>
    <row r="202" spans="1:42" ht="15.6" x14ac:dyDescent="0.3">
      <c r="A202" s="102" t="s">
        <v>155</v>
      </c>
      <c r="B202" s="34" t="s">
        <v>186</v>
      </c>
      <c r="C202" s="35">
        <v>1000</v>
      </c>
      <c r="D202" s="36" t="s">
        <v>40</v>
      </c>
      <c r="E202" s="37">
        <v>29</v>
      </c>
      <c r="F202" s="83">
        <v>3</v>
      </c>
      <c r="G202" s="83">
        <v>3</v>
      </c>
      <c r="H202" s="37">
        <v>35</v>
      </c>
      <c r="I202" s="83">
        <v>2</v>
      </c>
      <c r="J202" s="83">
        <v>2</v>
      </c>
      <c r="K202" s="37">
        <v>40</v>
      </c>
      <c r="L202" s="83">
        <v>3.5</v>
      </c>
      <c r="M202" s="83">
        <v>3</v>
      </c>
      <c r="N202" s="37">
        <v>32</v>
      </c>
      <c r="O202" s="83">
        <v>3.5</v>
      </c>
      <c r="P202" s="83">
        <v>3</v>
      </c>
      <c r="Q202" s="37">
        <v>0</v>
      </c>
      <c r="R202" s="83">
        <v>0</v>
      </c>
      <c r="S202" s="83">
        <v>0</v>
      </c>
      <c r="T202" s="37">
        <v>0</v>
      </c>
      <c r="U202" s="83">
        <v>0</v>
      </c>
      <c r="V202" s="83">
        <v>0</v>
      </c>
      <c r="W202" s="37"/>
      <c r="X202" s="83"/>
      <c r="Y202" s="83"/>
      <c r="Z202" s="37"/>
      <c r="AA202" s="83"/>
      <c r="AB202" s="83"/>
      <c r="AC202" s="37"/>
      <c r="AD202" s="83"/>
      <c r="AE202" s="83"/>
      <c r="AF202" s="37"/>
      <c r="AG202" s="83"/>
      <c r="AH202" s="83"/>
      <c r="AI202" s="90">
        <f>VLOOKUP(B202,[1]Body!$B$5:$AI$500,34,FALSE)</f>
        <v>136</v>
      </c>
      <c r="AJ202" s="37">
        <f t="shared" si="10"/>
        <v>40</v>
      </c>
      <c r="AK202" s="91">
        <f t="shared" si="11"/>
        <v>1</v>
      </c>
      <c r="AL202" s="92">
        <f t="shared" si="12"/>
        <v>11</v>
      </c>
      <c r="AM202" s="91">
        <f t="shared" si="13"/>
        <v>4</v>
      </c>
      <c r="AN202" s="93">
        <f t="shared" si="14"/>
        <v>12</v>
      </c>
      <c r="AO202" s="42" t="str">
        <f>VLOOKUP(B202,[1]Body!$B$5:$AJ$500,35,FALSE)</f>
        <v/>
      </c>
      <c r="AP202" s="43"/>
    </row>
    <row r="203" spans="1:42" ht="15.6" x14ac:dyDescent="0.3">
      <c r="A203" s="101" t="s">
        <v>157</v>
      </c>
      <c r="B203" s="34" t="s">
        <v>189</v>
      </c>
      <c r="C203" s="35">
        <v>1019</v>
      </c>
      <c r="D203" s="36" t="s">
        <v>38</v>
      </c>
      <c r="E203" s="37">
        <v>30</v>
      </c>
      <c r="F203" s="83">
        <v>3.5</v>
      </c>
      <c r="G203" s="83">
        <v>3</v>
      </c>
      <c r="H203" s="37">
        <v>0</v>
      </c>
      <c r="I203" s="83">
        <v>0</v>
      </c>
      <c r="J203" s="83">
        <v>0</v>
      </c>
      <c r="K203" s="37">
        <v>35</v>
      </c>
      <c r="L203" s="83">
        <v>2</v>
      </c>
      <c r="M203" s="83">
        <v>2</v>
      </c>
      <c r="N203" s="37">
        <v>30</v>
      </c>
      <c r="O203" s="83">
        <v>3</v>
      </c>
      <c r="P203" s="83">
        <v>3</v>
      </c>
      <c r="Q203" s="37">
        <v>32</v>
      </c>
      <c r="R203" s="83">
        <v>3</v>
      </c>
      <c r="S203" s="83">
        <v>3</v>
      </c>
      <c r="T203" s="37">
        <v>0</v>
      </c>
      <c r="U203" s="83">
        <v>0</v>
      </c>
      <c r="V203" s="83">
        <v>0</v>
      </c>
      <c r="W203" s="37"/>
      <c r="X203" s="83"/>
      <c r="Y203" s="83"/>
      <c r="Z203" s="37"/>
      <c r="AA203" s="83"/>
      <c r="AB203" s="83"/>
      <c r="AC203" s="37"/>
      <c r="AD203" s="83"/>
      <c r="AE203" s="83"/>
      <c r="AF203" s="37"/>
      <c r="AG203" s="83"/>
      <c r="AH203" s="83"/>
      <c r="AI203" s="90">
        <f>VLOOKUP(B203,[1]Body!$B$5:$AI$500,34,FALSE)</f>
        <v>127</v>
      </c>
      <c r="AJ203" s="37">
        <f t="shared" si="10"/>
        <v>35</v>
      </c>
      <c r="AK203" s="91">
        <f t="shared" si="11"/>
        <v>1</v>
      </c>
      <c r="AL203" s="92">
        <f t="shared" si="12"/>
        <v>11</v>
      </c>
      <c r="AM203" s="91">
        <f t="shared" si="13"/>
        <v>4</v>
      </c>
      <c r="AN203" s="93">
        <f t="shared" si="14"/>
        <v>11.5</v>
      </c>
      <c r="AO203" s="42" t="str">
        <f>VLOOKUP(B203,[1]Body!$B$5:$AJ$500,35,FALSE)</f>
        <v/>
      </c>
      <c r="AP203" s="43"/>
    </row>
    <row r="204" spans="1:42" ht="15.6" x14ac:dyDescent="0.3">
      <c r="A204" s="102" t="s">
        <v>159</v>
      </c>
      <c r="B204" s="34" t="s">
        <v>187</v>
      </c>
      <c r="C204" s="35">
        <v>1000</v>
      </c>
      <c r="D204" s="36" t="s">
        <v>40</v>
      </c>
      <c r="E204" s="37">
        <v>32</v>
      </c>
      <c r="F204" s="83">
        <v>4</v>
      </c>
      <c r="G204" s="83">
        <v>4</v>
      </c>
      <c r="H204" s="37">
        <v>32</v>
      </c>
      <c r="I204" s="83">
        <v>2</v>
      </c>
      <c r="J204" s="83">
        <v>1</v>
      </c>
      <c r="K204" s="37">
        <v>32</v>
      </c>
      <c r="L204" s="83">
        <v>2</v>
      </c>
      <c r="M204" s="83">
        <v>1</v>
      </c>
      <c r="N204" s="37">
        <v>29</v>
      </c>
      <c r="O204" s="83">
        <v>3</v>
      </c>
      <c r="P204" s="83">
        <v>2</v>
      </c>
      <c r="Q204" s="37">
        <v>0</v>
      </c>
      <c r="R204" s="83">
        <v>0</v>
      </c>
      <c r="S204" s="83">
        <v>0</v>
      </c>
      <c r="T204" s="37">
        <v>0</v>
      </c>
      <c r="U204" s="83">
        <v>0</v>
      </c>
      <c r="V204" s="83">
        <v>0</v>
      </c>
      <c r="W204" s="37"/>
      <c r="X204" s="83"/>
      <c r="Y204" s="83"/>
      <c r="Z204" s="37"/>
      <c r="AA204" s="83"/>
      <c r="AB204" s="83"/>
      <c r="AC204" s="37"/>
      <c r="AD204" s="83"/>
      <c r="AE204" s="83"/>
      <c r="AF204" s="37"/>
      <c r="AG204" s="83"/>
      <c r="AH204" s="83"/>
      <c r="AI204" s="90">
        <f>VLOOKUP(B204,[1]Body!$B$5:$AI$500,34,FALSE)</f>
        <v>125</v>
      </c>
      <c r="AJ204" s="37">
        <f t="shared" si="10"/>
        <v>32</v>
      </c>
      <c r="AK204" s="91">
        <f t="shared" si="11"/>
        <v>3</v>
      </c>
      <c r="AL204" s="92">
        <f t="shared" si="12"/>
        <v>8</v>
      </c>
      <c r="AM204" s="91">
        <f t="shared" si="13"/>
        <v>4</v>
      </c>
      <c r="AN204" s="93">
        <f t="shared" si="14"/>
        <v>11</v>
      </c>
      <c r="AO204" s="42" t="str">
        <f>VLOOKUP(B204,[1]Body!$B$5:$AJ$500,35,FALSE)</f>
        <v/>
      </c>
      <c r="AP204" s="43"/>
    </row>
    <row r="205" spans="1:42" ht="15.6" x14ac:dyDescent="0.3">
      <c r="A205" s="101" t="s">
        <v>161</v>
      </c>
      <c r="B205" s="34" t="s">
        <v>188</v>
      </c>
      <c r="C205" s="35">
        <v>1000</v>
      </c>
      <c r="D205" s="36" t="s">
        <v>75</v>
      </c>
      <c r="E205" s="37">
        <v>35</v>
      </c>
      <c r="F205" s="83">
        <v>4</v>
      </c>
      <c r="G205" s="83">
        <v>4</v>
      </c>
      <c r="H205" s="37">
        <v>0</v>
      </c>
      <c r="I205" s="83">
        <v>0</v>
      </c>
      <c r="J205" s="83">
        <v>0</v>
      </c>
      <c r="K205" s="37">
        <v>0</v>
      </c>
      <c r="L205" s="83">
        <v>0</v>
      </c>
      <c r="M205" s="83">
        <v>0</v>
      </c>
      <c r="N205" s="37">
        <v>0</v>
      </c>
      <c r="O205" s="83">
        <v>0</v>
      </c>
      <c r="P205" s="83">
        <v>0</v>
      </c>
      <c r="Q205" s="37">
        <v>40</v>
      </c>
      <c r="R205" s="83">
        <v>4.5</v>
      </c>
      <c r="S205" s="83">
        <v>4</v>
      </c>
      <c r="T205" s="37">
        <v>0</v>
      </c>
      <c r="U205" s="83">
        <v>0</v>
      </c>
      <c r="V205" s="83">
        <v>0</v>
      </c>
      <c r="W205" s="37"/>
      <c r="X205" s="83"/>
      <c r="Y205" s="83"/>
      <c r="Z205" s="37"/>
      <c r="AA205" s="83"/>
      <c r="AB205" s="83"/>
      <c r="AC205" s="37"/>
      <c r="AD205" s="83"/>
      <c r="AE205" s="83"/>
      <c r="AF205" s="37"/>
      <c r="AG205" s="83"/>
      <c r="AH205" s="83"/>
      <c r="AI205" s="90">
        <f>VLOOKUP(B205,[1]Body!$B$5:$AI$500,34,FALSE)</f>
        <v>75</v>
      </c>
      <c r="AJ205" s="37">
        <f t="shared" si="10"/>
        <v>40</v>
      </c>
      <c r="AK205" s="91">
        <f t="shared" si="11"/>
        <v>1</v>
      </c>
      <c r="AL205" s="92">
        <f t="shared" si="12"/>
        <v>8</v>
      </c>
      <c r="AM205" s="91">
        <f t="shared" si="13"/>
        <v>2</v>
      </c>
      <c r="AN205" s="93">
        <f t="shared" si="14"/>
        <v>8.5</v>
      </c>
      <c r="AO205" s="42" t="str">
        <f>VLOOKUP(B205,[1]Body!$B$5:$AJ$500,35,FALSE)</f>
        <v/>
      </c>
      <c r="AP205" s="43"/>
    </row>
    <row r="206" spans="1:42" ht="15.75" customHeight="1" x14ac:dyDescent="0.3">
      <c r="A206" s="102" t="s">
        <v>163</v>
      </c>
      <c r="B206" s="34" t="s">
        <v>190</v>
      </c>
      <c r="C206" s="35">
        <v>1000</v>
      </c>
      <c r="D206" s="36" t="s">
        <v>114</v>
      </c>
      <c r="E206" s="37"/>
      <c r="F206" s="83"/>
      <c r="G206" s="83"/>
      <c r="H206" s="37">
        <v>30</v>
      </c>
      <c r="I206" s="83">
        <v>2</v>
      </c>
      <c r="J206" s="83">
        <v>2</v>
      </c>
      <c r="K206" s="37">
        <v>0</v>
      </c>
      <c r="L206" s="83">
        <v>0</v>
      </c>
      <c r="M206" s="83">
        <v>0</v>
      </c>
      <c r="N206" s="37">
        <v>0</v>
      </c>
      <c r="O206" s="83">
        <v>0</v>
      </c>
      <c r="P206" s="83">
        <v>0</v>
      </c>
      <c r="Q206" s="37">
        <v>0</v>
      </c>
      <c r="R206" s="83">
        <v>0</v>
      </c>
      <c r="S206" s="83">
        <v>0</v>
      </c>
      <c r="T206" s="37">
        <v>30</v>
      </c>
      <c r="U206" s="83">
        <v>2</v>
      </c>
      <c r="V206" s="83">
        <v>1</v>
      </c>
      <c r="W206" s="37"/>
      <c r="X206" s="83"/>
      <c r="Y206" s="83"/>
      <c r="Z206" s="37"/>
      <c r="AA206" s="83"/>
      <c r="AB206" s="83"/>
      <c r="AC206" s="37"/>
      <c r="AD206" s="83"/>
      <c r="AE206" s="83"/>
      <c r="AF206" s="37"/>
      <c r="AG206" s="83"/>
      <c r="AH206" s="83"/>
      <c r="AI206" s="90">
        <f>VLOOKUP(B206,[1]Body!$B$5:$AI$500,34,FALSE)</f>
        <v>60</v>
      </c>
      <c r="AJ206" s="37">
        <f t="shared" si="10"/>
        <v>30</v>
      </c>
      <c r="AK206" s="91">
        <f t="shared" si="11"/>
        <v>2</v>
      </c>
      <c r="AL206" s="92">
        <f t="shared" si="12"/>
        <v>3</v>
      </c>
      <c r="AM206" s="91">
        <f t="shared" si="13"/>
        <v>2</v>
      </c>
      <c r="AN206" s="93">
        <f t="shared" si="14"/>
        <v>4</v>
      </c>
      <c r="AO206" s="42" t="str">
        <f>VLOOKUP(B206,[1]Body!$B$5:$AJ$500,35,FALSE)</f>
        <v/>
      </c>
      <c r="AP206" s="43"/>
    </row>
    <row r="207" spans="1:42" ht="15.75" customHeight="1" x14ac:dyDescent="0.3">
      <c r="A207" s="101" t="s">
        <v>165</v>
      </c>
      <c r="B207" s="34" t="s">
        <v>191</v>
      </c>
      <c r="C207" s="35">
        <v>1000</v>
      </c>
      <c r="D207" s="36" t="s">
        <v>45</v>
      </c>
      <c r="E207" s="37">
        <v>28</v>
      </c>
      <c r="F207" s="83">
        <v>2.5</v>
      </c>
      <c r="G207" s="83">
        <v>1</v>
      </c>
      <c r="H207" s="37">
        <v>0</v>
      </c>
      <c r="I207" s="83">
        <v>0</v>
      </c>
      <c r="J207" s="83">
        <v>0</v>
      </c>
      <c r="K207" s="37">
        <v>0</v>
      </c>
      <c r="L207" s="83">
        <v>0</v>
      </c>
      <c r="M207" s="83">
        <v>0</v>
      </c>
      <c r="N207" s="37">
        <v>0</v>
      </c>
      <c r="O207" s="83">
        <v>0</v>
      </c>
      <c r="P207" s="83">
        <v>0</v>
      </c>
      <c r="Q207" s="37">
        <v>29</v>
      </c>
      <c r="R207" s="83">
        <v>3</v>
      </c>
      <c r="S207" s="83">
        <v>3</v>
      </c>
      <c r="T207" s="37">
        <v>0</v>
      </c>
      <c r="U207" s="83">
        <v>0</v>
      </c>
      <c r="V207" s="83">
        <v>0</v>
      </c>
      <c r="W207" s="37"/>
      <c r="X207" s="83"/>
      <c r="Y207" s="83"/>
      <c r="Z207" s="37"/>
      <c r="AA207" s="83"/>
      <c r="AB207" s="83"/>
      <c r="AC207" s="37"/>
      <c r="AD207" s="83"/>
      <c r="AE207" s="83"/>
      <c r="AF207" s="37"/>
      <c r="AG207" s="83"/>
      <c r="AH207" s="83"/>
      <c r="AI207" s="90">
        <f>VLOOKUP(B207,[1]Body!$B$5:$AI$500,34,FALSE)</f>
        <v>57</v>
      </c>
      <c r="AJ207" s="37">
        <f t="shared" si="10"/>
        <v>29</v>
      </c>
      <c r="AK207" s="91">
        <f t="shared" si="11"/>
        <v>1</v>
      </c>
      <c r="AL207" s="92">
        <f t="shared" si="12"/>
        <v>4</v>
      </c>
      <c r="AM207" s="91">
        <f t="shared" si="13"/>
        <v>2</v>
      </c>
      <c r="AN207" s="93">
        <f t="shared" si="14"/>
        <v>5.5</v>
      </c>
      <c r="AO207" s="42" t="str">
        <f>VLOOKUP(B207,[1]Body!$B$5:$AJ$500,35,FALSE)</f>
        <v/>
      </c>
      <c r="AP207" s="43"/>
    </row>
    <row r="208" spans="1:42" ht="15.6" x14ac:dyDescent="0.3">
      <c r="A208" s="102" t="s">
        <v>168</v>
      </c>
      <c r="B208" s="34" t="s">
        <v>237</v>
      </c>
      <c r="C208" s="35">
        <v>1000</v>
      </c>
      <c r="D208" s="36" t="s">
        <v>30</v>
      </c>
      <c r="E208" s="37"/>
      <c r="F208" s="83"/>
      <c r="G208" s="83"/>
      <c r="H208" s="37"/>
      <c r="I208" s="83"/>
      <c r="J208" s="83"/>
      <c r="K208" s="37"/>
      <c r="L208" s="83"/>
      <c r="M208" s="83"/>
      <c r="N208" s="37">
        <v>35</v>
      </c>
      <c r="O208" s="83">
        <v>4</v>
      </c>
      <c r="P208" s="83">
        <v>4</v>
      </c>
      <c r="Q208" s="37">
        <v>0</v>
      </c>
      <c r="R208" s="83">
        <v>0</v>
      </c>
      <c r="S208" s="83">
        <v>0</v>
      </c>
      <c r="T208" s="37">
        <v>0</v>
      </c>
      <c r="U208" s="83">
        <v>0</v>
      </c>
      <c r="V208" s="83">
        <v>0</v>
      </c>
      <c r="W208" s="37"/>
      <c r="X208" s="83"/>
      <c r="Y208" s="83"/>
      <c r="Z208" s="37"/>
      <c r="AA208" s="83"/>
      <c r="AB208" s="83"/>
      <c r="AC208" s="37"/>
      <c r="AD208" s="83"/>
      <c r="AE208" s="83"/>
      <c r="AF208" s="37"/>
      <c r="AG208" s="83"/>
      <c r="AH208" s="83"/>
      <c r="AI208" s="90">
        <f>VLOOKUP(B208,[1]Body!$B$5:$AI$500,34,FALSE)</f>
        <v>35</v>
      </c>
      <c r="AJ208" s="37">
        <f t="shared" si="10"/>
        <v>35</v>
      </c>
      <c r="AK208" s="91">
        <f t="shared" si="11"/>
        <v>1</v>
      </c>
      <c r="AL208" s="92">
        <f t="shared" si="12"/>
        <v>4</v>
      </c>
      <c r="AM208" s="91">
        <f t="shared" si="13"/>
        <v>1</v>
      </c>
      <c r="AN208" s="93">
        <f t="shared" si="14"/>
        <v>4</v>
      </c>
      <c r="AO208" s="42" t="str">
        <f>VLOOKUP(B208,[1]Body!$B$5:$AJ$500,35,FALSE)</f>
        <v/>
      </c>
      <c r="AP208" s="43"/>
    </row>
    <row r="209" spans="1:42" ht="15.6" x14ac:dyDescent="0.3">
      <c r="A209" s="101" t="s">
        <v>170</v>
      </c>
      <c r="B209" s="34" t="s">
        <v>430</v>
      </c>
      <c r="C209" s="35">
        <v>1000</v>
      </c>
      <c r="D209" s="36" t="s">
        <v>142</v>
      </c>
      <c r="E209" s="37"/>
      <c r="F209" s="83"/>
      <c r="G209" s="83"/>
      <c r="H209" s="37"/>
      <c r="I209" s="83"/>
      <c r="J209" s="83"/>
      <c r="K209" s="37"/>
      <c r="L209" s="83"/>
      <c r="M209" s="83"/>
      <c r="N209" s="37"/>
      <c r="O209" s="83"/>
      <c r="P209" s="83"/>
      <c r="Q209" s="37"/>
      <c r="R209" s="83"/>
      <c r="S209" s="83"/>
      <c r="T209" s="37">
        <v>35</v>
      </c>
      <c r="U209" s="83">
        <v>4</v>
      </c>
      <c r="V209" s="83">
        <v>3</v>
      </c>
      <c r="W209" s="37"/>
      <c r="X209" s="83"/>
      <c r="Y209" s="83"/>
      <c r="Z209" s="37"/>
      <c r="AA209" s="83"/>
      <c r="AB209" s="83"/>
      <c r="AC209" s="37"/>
      <c r="AD209" s="83"/>
      <c r="AE209" s="83"/>
      <c r="AF209" s="37"/>
      <c r="AG209" s="83"/>
      <c r="AH209" s="83"/>
      <c r="AI209" s="90">
        <f>VLOOKUP(B209,[1]Body!$B$5:$AI$500,34,FALSE)</f>
        <v>35</v>
      </c>
      <c r="AJ209" s="37">
        <f t="shared" si="10"/>
        <v>35</v>
      </c>
      <c r="AK209" s="91">
        <f t="shared" si="11"/>
        <v>1</v>
      </c>
      <c r="AL209" s="92">
        <f t="shared" si="12"/>
        <v>3</v>
      </c>
      <c r="AM209" s="91">
        <f t="shared" si="13"/>
        <v>1</v>
      </c>
      <c r="AN209" s="93">
        <f t="shared" si="14"/>
        <v>4</v>
      </c>
      <c r="AO209" s="42" t="str">
        <f>VLOOKUP(B209,[1]Body!$B$5:$AJ$500,35,FALSE)</f>
        <v/>
      </c>
      <c r="AP209" s="43"/>
    </row>
    <row r="210" spans="1:42" ht="15.6" x14ac:dyDescent="0.3">
      <c r="A210" s="102" t="s">
        <v>173</v>
      </c>
      <c r="B210" s="34" t="s">
        <v>431</v>
      </c>
      <c r="C210" s="35">
        <v>1100</v>
      </c>
      <c r="D210" s="36" t="s">
        <v>38</v>
      </c>
      <c r="E210" s="37"/>
      <c r="F210" s="83"/>
      <c r="G210" s="83"/>
      <c r="H210" s="37"/>
      <c r="I210" s="83"/>
      <c r="J210" s="83"/>
      <c r="K210" s="37"/>
      <c r="L210" s="83"/>
      <c r="M210" s="83"/>
      <c r="N210" s="37"/>
      <c r="O210" s="83"/>
      <c r="P210" s="83"/>
      <c r="Q210" s="37"/>
      <c r="R210" s="83"/>
      <c r="S210" s="83"/>
      <c r="T210" s="37">
        <v>32</v>
      </c>
      <c r="U210" s="83">
        <v>3</v>
      </c>
      <c r="V210" s="83">
        <v>3</v>
      </c>
      <c r="W210" s="37"/>
      <c r="X210" s="83"/>
      <c r="Y210" s="83"/>
      <c r="Z210" s="37"/>
      <c r="AA210" s="83"/>
      <c r="AB210" s="83"/>
      <c r="AC210" s="37"/>
      <c r="AD210" s="83"/>
      <c r="AE210" s="83"/>
      <c r="AF210" s="37"/>
      <c r="AG210" s="83"/>
      <c r="AH210" s="83"/>
      <c r="AI210" s="90">
        <f>VLOOKUP(B210,[1]Body!$B$5:$AI$500,34,FALSE)</f>
        <v>32</v>
      </c>
      <c r="AJ210" s="37">
        <f t="shared" si="10"/>
        <v>32</v>
      </c>
      <c r="AK210" s="91">
        <f t="shared" si="11"/>
        <v>1</v>
      </c>
      <c r="AL210" s="92">
        <f t="shared" si="12"/>
        <v>3</v>
      </c>
      <c r="AM210" s="91">
        <f t="shared" si="13"/>
        <v>1</v>
      </c>
      <c r="AN210" s="93">
        <f t="shared" si="14"/>
        <v>3</v>
      </c>
      <c r="AO210" s="42" t="str">
        <f>VLOOKUP(B210,[1]Body!$B$5:$AJ$500,35,FALSE)</f>
        <v/>
      </c>
      <c r="AP210" s="43"/>
    </row>
    <row r="211" spans="1:42" ht="15.6" x14ac:dyDescent="0.3">
      <c r="A211" s="101" t="s">
        <v>217</v>
      </c>
      <c r="B211" s="34" t="s">
        <v>268</v>
      </c>
      <c r="C211" s="35">
        <v>1000</v>
      </c>
      <c r="D211" s="36" t="s">
        <v>240</v>
      </c>
      <c r="E211" s="37"/>
      <c r="F211" s="83"/>
      <c r="G211" s="83"/>
      <c r="H211" s="37"/>
      <c r="I211" s="83"/>
      <c r="J211" s="83"/>
      <c r="K211" s="37"/>
      <c r="L211" s="83"/>
      <c r="M211" s="83"/>
      <c r="N211" s="37"/>
      <c r="O211" s="83"/>
      <c r="P211" s="83"/>
      <c r="Q211" s="37">
        <v>30</v>
      </c>
      <c r="R211" s="83">
        <v>3</v>
      </c>
      <c r="S211" s="83">
        <v>2</v>
      </c>
      <c r="T211" s="37">
        <v>0</v>
      </c>
      <c r="U211" s="83">
        <v>0</v>
      </c>
      <c r="V211" s="83">
        <v>0</v>
      </c>
      <c r="W211" s="37"/>
      <c r="X211" s="83"/>
      <c r="Y211" s="83"/>
      <c r="Z211" s="37"/>
      <c r="AA211" s="83"/>
      <c r="AB211" s="83"/>
      <c r="AC211" s="37"/>
      <c r="AD211" s="83"/>
      <c r="AE211" s="83"/>
      <c r="AF211" s="37"/>
      <c r="AG211" s="83"/>
      <c r="AH211" s="83"/>
      <c r="AI211" s="90">
        <f>VLOOKUP(B211,[1]Body!$B$5:$AI$500,34,FALSE)</f>
        <v>30</v>
      </c>
      <c r="AJ211" s="37">
        <f t="shared" si="10"/>
        <v>30</v>
      </c>
      <c r="AK211" s="91">
        <f t="shared" si="11"/>
        <v>1</v>
      </c>
      <c r="AL211" s="92">
        <f t="shared" si="12"/>
        <v>2</v>
      </c>
      <c r="AM211" s="91">
        <f t="shared" si="13"/>
        <v>1</v>
      </c>
      <c r="AN211" s="93">
        <f t="shared" si="14"/>
        <v>3</v>
      </c>
      <c r="AO211" s="42" t="str">
        <f>VLOOKUP(B211,[1]Body!$B$5:$AJ$500,35,FALSE)</f>
        <v/>
      </c>
      <c r="AP211" s="43"/>
    </row>
    <row r="212" spans="1:42" ht="16.2" thickBot="1" x14ac:dyDescent="0.35">
      <c r="A212" s="1" t="s">
        <v>219</v>
      </c>
      <c r="B212" s="34" t="s">
        <v>269</v>
      </c>
      <c r="C212" s="35">
        <v>1000</v>
      </c>
      <c r="D212" s="3" t="s">
        <v>48</v>
      </c>
      <c r="E212" s="45"/>
      <c r="F212" s="83"/>
      <c r="G212" s="83"/>
      <c r="H212" s="45"/>
      <c r="I212" s="83"/>
      <c r="J212" s="83"/>
      <c r="K212" s="45"/>
      <c r="L212" s="83"/>
      <c r="M212" s="83"/>
      <c r="N212" s="45"/>
      <c r="O212" s="83"/>
      <c r="P212" s="83"/>
      <c r="Q212" s="98">
        <v>28</v>
      </c>
      <c r="R212" s="83">
        <v>1.5</v>
      </c>
      <c r="S212" s="83">
        <v>1</v>
      </c>
      <c r="T212" s="37">
        <v>0</v>
      </c>
      <c r="U212" s="83">
        <v>0</v>
      </c>
      <c r="V212" s="83">
        <v>0</v>
      </c>
      <c r="W212" s="45"/>
      <c r="X212" s="83"/>
      <c r="Y212" s="83"/>
      <c r="Z212" s="45"/>
      <c r="AA212" s="83"/>
      <c r="AB212" s="83"/>
      <c r="AC212" s="45"/>
      <c r="AD212" s="83"/>
      <c r="AE212" s="83"/>
      <c r="AF212" s="45"/>
      <c r="AG212" s="83"/>
      <c r="AH212" s="83"/>
      <c r="AI212" s="90">
        <f>VLOOKUP(B212,[1]Body!$B$5:$AI$500,34,FALSE)</f>
        <v>28</v>
      </c>
      <c r="AJ212" s="37">
        <f t="shared" si="10"/>
        <v>28</v>
      </c>
      <c r="AK212" s="91">
        <f t="shared" si="11"/>
        <v>1</v>
      </c>
      <c r="AL212" s="92">
        <f t="shared" si="12"/>
        <v>1</v>
      </c>
      <c r="AM212" s="91">
        <f t="shared" si="13"/>
        <v>1</v>
      </c>
      <c r="AN212" s="93">
        <f t="shared" si="14"/>
        <v>1.5</v>
      </c>
      <c r="AO212" s="42" t="str">
        <f>VLOOKUP(B212,[1]Body!$B$5:$AJ$500,35,FALSE)</f>
        <v/>
      </c>
      <c r="AP212" s="43"/>
    </row>
    <row r="213" spans="1:42" ht="16.2" thickBot="1" x14ac:dyDescent="0.35">
      <c r="A213" s="11" t="s">
        <v>234</v>
      </c>
      <c r="B213" s="106" t="s">
        <v>238</v>
      </c>
      <c r="C213" s="13">
        <v>1000</v>
      </c>
      <c r="D213" s="47" t="s">
        <v>30</v>
      </c>
      <c r="E213" s="37"/>
      <c r="F213" s="83"/>
      <c r="G213" s="83"/>
      <c r="H213" s="37"/>
      <c r="I213" s="83"/>
      <c r="J213" s="83"/>
      <c r="K213" s="37"/>
      <c r="L213" s="83"/>
      <c r="M213" s="83"/>
      <c r="N213" s="37">
        <v>28</v>
      </c>
      <c r="O213" s="83">
        <v>1</v>
      </c>
      <c r="P213" s="83">
        <v>1</v>
      </c>
      <c r="Q213" s="37">
        <v>0</v>
      </c>
      <c r="R213" s="83">
        <v>0</v>
      </c>
      <c r="S213" s="83">
        <v>0</v>
      </c>
      <c r="T213" s="37">
        <v>0</v>
      </c>
      <c r="U213" s="83">
        <v>0</v>
      </c>
      <c r="V213" s="83">
        <v>0</v>
      </c>
      <c r="W213" s="37"/>
      <c r="X213" s="83"/>
      <c r="Y213" s="83"/>
      <c r="Z213" s="37"/>
      <c r="AA213" s="83"/>
      <c r="AB213" s="83"/>
      <c r="AC213" s="37"/>
      <c r="AD213" s="83"/>
      <c r="AE213" s="83"/>
      <c r="AF213" s="37"/>
      <c r="AG213" s="83"/>
      <c r="AH213" s="83"/>
      <c r="AI213" s="90">
        <f>VLOOKUP(B213,[1]Body!$B$5:$AI$500,34,FALSE)</f>
        <v>28</v>
      </c>
      <c r="AJ213" s="37">
        <f t="shared" si="10"/>
        <v>28</v>
      </c>
      <c r="AK213" s="91">
        <f t="shared" si="11"/>
        <v>1</v>
      </c>
      <c r="AL213" s="92">
        <f t="shared" si="12"/>
        <v>1</v>
      </c>
      <c r="AM213" s="91">
        <f t="shared" si="13"/>
        <v>1</v>
      </c>
      <c r="AN213" s="93">
        <f t="shared" si="14"/>
        <v>1</v>
      </c>
      <c r="AO213" s="42" t="str">
        <f>VLOOKUP(B213,[1]Body!$B$5:$AJ$500,35,FALSE)</f>
        <v/>
      </c>
      <c r="AP213" s="43"/>
    </row>
    <row r="214" spans="1:42" ht="15.6" x14ac:dyDescent="0.3">
      <c r="A214" s="11"/>
      <c r="B214" s="25"/>
      <c r="C214" s="39"/>
      <c r="D214" s="39"/>
      <c r="E214" s="107">
        <v>6</v>
      </c>
      <c r="F214" s="83"/>
      <c r="G214" s="28"/>
      <c r="H214" s="107">
        <v>4</v>
      </c>
      <c r="I214" s="83"/>
      <c r="J214" s="28"/>
      <c r="K214" s="107">
        <v>3</v>
      </c>
      <c r="L214" s="83"/>
      <c r="M214" s="28"/>
      <c r="N214" s="107">
        <v>6</v>
      </c>
      <c r="O214" s="83"/>
      <c r="P214" s="28"/>
      <c r="Q214" s="107">
        <v>6</v>
      </c>
      <c r="R214" s="83"/>
      <c r="S214" s="28"/>
      <c r="T214" s="107">
        <v>4</v>
      </c>
      <c r="U214" s="83"/>
      <c r="V214" s="28"/>
      <c r="W214" s="107">
        <f>COUNTIF(W201:W213,"&gt;0")</f>
        <v>0</v>
      </c>
      <c r="X214" s="83"/>
      <c r="Y214" s="28"/>
      <c r="Z214" s="107">
        <f>COUNTIF(Z201:Z213,"&gt;0")</f>
        <v>0</v>
      </c>
      <c r="AA214" s="83"/>
      <c r="AB214" s="28"/>
      <c r="AC214" s="107">
        <f>COUNTIF(AC201:AC213,"&gt;0")</f>
        <v>0</v>
      </c>
      <c r="AD214" s="83"/>
      <c r="AE214" s="28"/>
      <c r="AF214" s="107">
        <f>COUNTIF(AF201:AF213,"&gt;0")</f>
        <v>0</v>
      </c>
      <c r="AG214" s="83"/>
      <c r="AH214" s="28"/>
      <c r="AI214" s="29"/>
      <c r="AJ214" s="51"/>
      <c r="AK214" s="51"/>
      <c r="AL214" s="52"/>
      <c r="AM214" s="100"/>
      <c r="AN214" s="32"/>
      <c r="AO214" s="42"/>
      <c r="AP214" s="43"/>
    </row>
    <row r="215" spans="1:42" ht="16.2" thickBot="1" x14ac:dyDescent="0.35">
      <c r="A215" s="38"/>
      <c r="B215" s="108" t="s">
        <v>192</v>
      </c>
      <c r="C215" s="35"/>
      <c r="D215" s="36"/>
      <c r="E215" s="37"/>
      <c r="F215" s="83"/>
      <c r="G215" s="83"/>
      <c r="H215" s="37"/>
      <c r="I215" s="83"/>
      <c r="J215" s="83"/>
      <c r="K215" s="37"/>
      <c r="L215" s="83"/>
      <c r="M215" s="83"/>
      <c r="N215" s="37" t="s">
        <v>3</v>
      </c>
      <c r="O215" s="83"/>
      <c r="P215" s="83"/>
      <c r="Q215" s="37"/>
      <c r="R215" s="83"/>
      <c r="S215" s="83"/>
      <c r="T215" s="37" t="s">
        <v>4</v>
      </c>
      <c r="U215" s="83"/>
      <c r="V215" s="83"/>
      <c r="W215" s="37"/>
      <c r="X215" s="83"/>
      <c r="Y215" s="83"/>
      <c r="Z215" s="37"/>
      <c r="AA215" s="83"/>
      <c r="AB215" s="83"/>
      <c r="AC215" s="37"/>
      <c r="AD215" s="83"/>
      <c r="AE215" s="83"/>
      <c r="AF215" s="37"/>
      <c r="AG215" s="83"/>
      <c r="AH215" s="83"/>
      <c r="AI215" s="20" t="s">
        <v>5</v>
      </c>
      <c r="AJ215" s="21"/>
      <c r="AK215" s="110" t="s">
        <v>6</v>
      </c>
      <c r="AL215" s="88"/>
      <c r="AM215" s="22" t="s">
        <v>7</v>
      </c>
      <c r="AN215" s="23" t="s">
        <v>8</v>
      </c>
      <c r="AO215" s="42"/>
      <c r="AP215" s="43"/>
    </row>
    <row r="216" spans="1:42" ht="15.6" x14ac:dyDescent="0.3">
      <c r="A216" s="38"/>
      <c r="B216" s="40" t="s">
        <v>9</v>
      </c>
      <c r="C216" s="35" t="s">
        <v>10</v>
      </c>
      <c r="D216" s="36" t="s">
        <v>11</v>
      </c>
      <c r="E216" s="37" t="s">
        <v>12</v>
      </c>
      <c r="F216" s="83" t="s">
        <v>13</v>
      </c>
      <c r="G216" s="83" t="s">
        <v>14</v>
      </c>
      <c r="H216" s="37" t="s">
        <v>15</v>
      </c>
      <c r="I216" s="83" t="s">
        <v>13</v>
      </c>
      <c r="J216" s="83" t="s">
        <v>14</v>
      </c>
      <c r="K216" s="37" t="s">
        <v>16</v>
      </c>
      <c r="L216" s="83" t="s">
        <v>13</v>
      </c>
      <c r="M216" s="83" t="s">
        <v>14</v>
      </c>
      <c r="N216" s="37" t="s">
        <v>17</v>
      </c>
      <c r="O216" s="83" t="s">
        <v>13</v>
      </c>
      <c r="P216" s="83" t="s">
        <v>14</v>
      </c>
      <c r="Q216" s="37" t="s">
        <v>18</v>
      </c>
      <c r="R216" s="83" t="s">
        <v>13</v>
      </c>
      <c r="S216" s="83" t="s">
        <v>14</v>
      </c>
      <c r="T216" s="37" t="s">
        <v>19</v>
      </c>
      <c r="U216" s="83" t="s">
        <v>13</v>
      </c>
      <c r="V216" s="83" t="s">
        <v>14</v>
      </c>
      <c r="W216" s="37" t="s">
        <v>20</v>
      </c>
      <c r="X216" s="83" t="s">
        <v>13</v>
      </c>
      <c r="Y216" s="83" t="s">
        <v>14</v>
      </c>
      <c r="Z216" s="37" t="s">
        <v>21</v>
      </c>
      <c r="AA216" s="83" t="s">
        <v>13</v>
      </c>
      <c r="AB216" s="83" t="s">
        <v>14</v>
      </c>
      <c r="AC216" s="37" t="s">
        <v>22</v>
      </c>
      <c r="AD216" s="83" t="s">
        <v>13</v>
      </c>
      <c r="AE216" s="83" t="s">
        <v>14</v>
      </c>
      <c r="AF216" s="37" t="s">
        <v>469</v>
      </c>
      <c r="AG216" s="83" t="s">
        <v>13</v>
      </c>
      <c r="AH216" s="83" t="s">
        <v>14</v>
      </c>
      <c r="AI216" s="29" t="s">
        <v>23</v>
      </c>
      <c r="AJ216" s="111" t="s">
        <v>24</v>
      </c>
      <c r="AK216" s="111" t="s">
        <v>25</v>
      </c>
      <c r="AL216" s="112" t="s">
        <v>26</v>
      </c>
      <c r="AM216" s="89" t="s">
        <v>27</v>
      </c>
      <c r="AN216" s="32" t="s">
        <v>28</v>
      </c>
      <c r="AO216" s="42"/>
      <c r="AP216" s="43"/>
    </row>
    <row r="217" spans="1:42" ht="15.6" x14ac:dyDescent="0.3">
      <c r="A217" s="38">
        <v>1</v>
      </c>
      <c r="B217" s="34" t="s">
        <v>193</v>
      </c>
      <c r="C217" s="35">
        <v>1308</v>
      </c>
      <c r="D217" s="36" t="s">
        <v>209</v>
      </c>
      <c r="E217" s="37">
        <v>40</v>
      </c>
      <c r="F217" s="83">
        <v>5.5</v>
      </c>
      <c r="G217" s="83">
        <v>5</v>
      </c>
      <c r="H217" s="37">
        <v>40</v>
      </c>
      <c r="I217" s="83">
        <v>4.5</v>
      </c>
      <c r="J217" s="83">
        <v>3</v>
      </c>
      <c r="K217" s="37">
        <v>40</v>
      </c>
      <c r="L217" s="83">
        <v>4</v>
      </c>
      <c r="M217" s="83">
        <v>4</v>
      </c>
      <c r="N217" s="37">
        <v>40</v>
      </c>
      <c r="O217" s="83">
        <v>5</v>
      </c>
      <c r="P217" s="83">
        <v>4</v>
      </c>
      <c r="Q217" s="37">
        <v>35</v>
      </c>
      <c r="R217" s="83">
        <v>5</v>
      </c>
      <c r="S217" s="83"/>
      <c r="T217" s="37">
        <v>40</v>
      </c>
      <c r="U217" s="83">
        <v>6</v>
      </c>
      <c r="V217" s="83">
        <v>6</v>
      </c>
      <c r="W217" s="37"/>
      <c r="X217" s="83"/>
      <c r="Y217" s="83"/>
      <c r="Z217" s="37"/>
      <c r="AA217" s="83"/>
      <c r="AB217" s="83"/>
      <c r="AC217" s="37"/>
      <c r="AD217" s="83"/>
      <c r="AE217" s="83"/>
      <c r="AF217" s="37"/>
      <c r="AG217" s="83"/>
      <c r="AH217" s="83"/>
      <c r="AI217" s="90">
        <f>VLOOKUP(B217,[1]Body!$B$5:$AI$500,34,FALSE)</f>
        <v>235</v>
      </c>
      <c r="AJ217" s="37">
        <f t="shared" ref="AJ217:AJ224" si="15">MAX(E217,H217,K217,N217,Q217,T217,W217,Z217,AC217,AF217)</f>
        <v>40</v>
      </c>
      <c r="AK217" s="91">
        <f t="shared" ref="AK217:AK224" si="16">COUNTIF(E217:AH217,AJ217)</f>
        <v>5</v>
      </c>
      <c r="AL217" s="92">
        <f t="shared" ref="AL217:AL224" si="17">SUM(G217,J217,M217,P217,S217,V217,Y217,AB217,AE217,AH217)</f>
        <v>22</v>
      </c>
      <c r="AM217" s="91">
        <f t="shared" ref="AM217:AM224" si="18">IF(E217&gt;0,1,0)+IF(H217&gt;0,1,0)+IF(K217&gt;0,1,0)+IF(N217&gt;0,1,0)+IF(Q217&gt;0,1,0)+IF(T217&gt;0,1,0)+IF(W217&gt;0,1,0)+IF(Z217&gt;0,1,0)+IF(AC217&gt;0,1,0)+IF(AF217&gt;0,1,0)</f>
        <v>6</v>
      </c>
      <c r="AN217" s="93">
        <f t="shared" ref="AN217:AN224" si="19">SUM(F217,I217,L217,O217,R217,U217,X217,AA217,AD217,AG217)</f>
        <v>30</v>
      </c>
      <c r="AO217" s="42" t="str">
        <f>VLOOKUP(B217,[1]Body!$B$5:$AJ$500,35,FALSE)</f>
        <v/>
      </c>
      <c r="AP217" s="43"/>
    </row>
    <row r="218" spans="1:42" ht="15.6" x14ac:dyDescent="0.3">
      <c r="A218" s="38">
        <v>2</v>
      </c>
      <c r="B218" s="34" t="s">
        <v>197</v>
      </c>
      <c r="C218" s="35">
        <v>1104</v>
      </c>
      <c r="D218" s="41" t="s">
        <v>38</v>
      </c>
      <c r="E218" s="37">
        <v>32</v>
      </c>
      <c r="F218" s="83">
        <v>4</v>
      </c>
      <c r="G218" s="83">
        <v>4</v>
      </c>
      <c r="H218" s="37">
        <v>30.000001000000001</v>
      </c>
      <c r="I218" s="83">
        <v>3</v>
      </c>
      <c r="J218" s="83">
        <v>3</v>
      </c>
      <c r="K218" s="37">
        <v>35</v>
      </c>
      <c r="L218" s="83">
        <v>3</v>
      </c>
      <c r="M218" s="83">
        <v>3</v>
      </c>
      <c r="N218" s="37">
        <v>32</v>
      </c>
      <c r="O218" s="83">
        <v>4</v>
      </c>
      <c r="P218" s="83">
        <v>4</v>
      </c>
      <c r="Q218" s="37">
        <v>32</v>
      </c>
      <c r="R218" s="83">
        <v>3</v>
      </c>
      <c r="S218" s="83">
        <v>3</v>
      </c>
      <c r="T218" s="37">
        <v>29</v>
      </c>
      <c r="U218" s="83">
        <v>2</v>
      </c>
      <c r="V218" s="83">
        <v>1</v>
      </c>
      <c r="W218" s="37"/>
      <c r="X218" s="83"/>
      <c r="Y218" s="83"/>
      <c r="Z218" s="37"/>
      <c r="AA218" s="83"/>
      <c r="AB218" s="83"/>
      <c r="AC218" s="37"/>
      <c r="AD218" s="83"/>
      <c r="AE218" s="83"/>
      <c r="AF218" s="37"/>
      <c r="AG218" s="83"/>
      <c r="AH218" s="83"/>
      <c r="AI218" s="90">
        <f>VLOOKUP(B218,[1]Body!$B$5:$AI$500,34,FALSE)</f>
        <v>190</v>
      </c>
      <c r="AJ218" s="37">
        <f t="shared" si="15"/>
        <v>35</v>
      </c>
      <c r="AK218" s="91">
        <f t="shared" si="16"/>
        <v>1</v>
      </c>
      <c r="AL218" s="92">
        <f t="shared" si="17"/>
        <v>18</v>
      </c>
      <c r="AM218" s="91">
        <f t="shared" si="18"/>
        <v>6</v>
      </c>
      <c r="AN218" s="93">
        <f t="shared" si="19"/>
        <v>19</v>
      </c>
      <c r="AO218" s="42" t="str">
        <f>VLOOKUP(B218,[1]Body!$B$5:$AJ$500,35,FALSE)</f>
        <v/>
      </c>
      <c r="AP218" s="43"/>
    </row>
    <row r="219" spans="1:42" ht="15.6" x14ac:dyDescent="0.3">
      <c r="A219" s="38">
        <v>3</v>
      </c>
      <c r="B219" s="34" t="s">
        <v>194</v>
      </c>
      <c r="C219" s="35">
        <v>1078</v>
      </c>
      <c r="D219" s="36" t="s">
        <v>195</v>
      </c>
      <c r="E219" s="37">
        <v>35</v>
      </c>
      <c r="F219" s="83">
        <v>5</v>
      </c>
      <c r="G219" s="83">
        <v>5</v>
      </c>
      <c r="H219" s="37">
        <v>32</v>
      </c>
      <c r="I219" s="83">
        <v>3.5</v>
      </c>
      <c r="J219" s="83">
        <v>3</v>
      </c>
      <c r="K219" s="37">
        <v>0</v>
      </c>
      <c r="L219" s="83">
        <v>0</v>
      </c>
      <c r="M219" s="83">
        <v>0</v>
      </c>
      <c r="N219" s="37">
        <v>0</v>
      </c>
      <c r="O219" s="83">
        <v>0</v>
      </c>
      <c r="P219" s="83">
        <v>0</v>
      </c>
      <c r="Q219" s="37">
        <v>40</v>
      </c>
      <c r="R219" s="83">
        <v>6</v>
      </c>
      <c r="S219" s="83">
        <v>6</v>
      </c>
      <c r="T219" s="37">
        <v>35</v>
      </c>
      <c r="U219" s="83">
        <v>4</v>
      </c>
      <c r="V219" s="83">
        <v>4</v>
      </c>
      <c r="W219" s="37"/>
      <c r="X219" s="83"/>
      <c r="Y219" s="83"/>
      <c r="Z219" s="37"/>
      <c r="AA219" s="83"/>
      <c r="AB219" s="83"/>
      <c r="AC219" s="37"/>
      <c r="AD219" s="83"/>
      <c r="AE219" s="83"/>
      <c r="AF219" s="37"/>
      <c r="AG219" s="83"/>
      <c r="AH219" s="83"/>
      <c r="AI219" s="90">
        <f>VLOOKUP(B219,[1]Body!$B$5:$AI$500,34,FALSE)</f>
        <v>142</v>
      </c>
      <c r="AJ219" s="37">
        <f t="shared" si="15"/>
        <v>40</v>
      </c>
      <c r="AK219" s="91">
        <f t="shared" si="16"/>
        <v>1</v>
      </c>
      <c r="AL219" s="92">
        <f t="shared" si="17"/>
        <v>18</v>
      </c>
      <c r="AM219" s="91">
        <f t="shared" si="18"/>
        <v>4</v>
      </c>
      <c r="AN219" s="93">
        <f t="shared" si="19"/>
        <v>18.5</v>
      </c>
      <c r="AO219" s="42" t="str">
        <f>VLOOKUP(B219,[1]Body!$B$5:$AJ$500,35,FALSE)</f>
        <v/>
      </c>
      <c r="AP219" s="43"/>
    </row>
    <row r="220" spans="1:42" ht="15.6" x14ac:dyDescent="0.3">
      <c r="A220" s="38">
        <v>4</v>
      </c>
      <c r="B220" s="34" t="s">
        <v>196</v>
      </c>
      <c r="C220" s="35">
        <v>1023</v>
      </c>
      <c r="D220" s="36" t="s">
        <v>60</v>
      </c>
      <c r="E220" s="37">
        <v>27</v>
      </c>
      <c r="F220" s="83">
        <v>3</v>
      </c>
      <c r="G220" s="83">
        <v>3</v>
      </c>
      <c r="H220" s="37">
        <v>35</v>
      </c>
      <c r="I220" s="83">
        <v>4</v>
      </c>
      <c r="J220" s="83">
        <v>4</v>
      </c>
      <c r="K220" s="37">
        <v>32</v>
      </c>
      <c r="L220" s="83">
        <v>1.5</v>
      </c>
      <c r="M220" s="83">
        <v>1</v>
      </c>
      <c r="N220" s="37">
        <v>30</v>
      </c>
      <c r="O220" s="83">
        <v>3</v>
      </c>
      <c r="P220" s="83">
        <v>3</v>
      </c>
      <c r="Q220" s="37">
        <v>0</v>
      </c>
      <c r="R220" s="83">
        <v>0</v>
      </c>
      <c r="S220" s="83">
        <v>0</v>
      </c>
      <c r="T220" s="37">
        <v>0</v>
      </c>
      <c r="U220" s="83">
        <v>0</v>
      </c>
      <c r="V220" s="83">
        <v>0</v>
      </c>
      <c r="W220" s="37"/>
      <c r="X220" s="83"/>
      <c r="Y220" s="83"/>
      <c r="Z220" s="37"/>
      <c r="AA220" s="83"/>
      <c r="AB220" s="83"/>
      <c r="AC220" s="37"/>
      <c r="AD220" s="83"/>
      <c r="AE220" s="83"/>
      <c r="AF220" s="37"/>
      <c r="AG220" s="83"/>
      <c r="AH220" s="83"/>
      <c r="AI220" s="90">
        <f>VLOOKUP(B220,[1]Body!$B$5:$AI$500,34,FALSE)</f>
        <v>124</v>
      </c>
      <c r="AJ220" s="37">
        <f t="shared" si="15"/>
        <v>35</v>
      </c>
      <c r="AK220" s="91">
        <f t="shared" si="16"/>
        <v>1</v>
      </c>
      <c r="AL220" s="92">
        <f t="shared" si="17"/>
        <v>11</v>
      </c>
      <c r="AM220" s="91">
        <f t="shared" si="18"/>
        <v>4</v>
      </c>
      <c r="AN220" s="93">
        <f t="shared" si="19"/>
        <v>11.5</v>
      </c>
      <c r="AO220" s="42" t="str">
        <f>VLOOKUP(B220,[1]Body!$B$5:$AJ$500,35,FALSE)</f>
        <v/>
      </c>
      <c r="AP220" s="43"/>
    </row>
    <row r="221" spans="1:42" ht="15.6" x14ac:dyDescent="0.3">
      <c r="A221" s="38">
        <v>5</v>
      </c>
      <c r="B221" s="34" t="s">
        <v>198</v>
      </c>
      <c r="C221" s="35">
        <v>1000</v>
      </c>
      <c r="D221" s="36" t="s">
        <v>40</v>
      </c>
      <c r="E221" s="37">
        <v>29</v>
      </c>
      <c r="F221" s="83">
        <v>4</v>
      </c>
      <c r="G221" s="83">
        <v>4</v>
      </c>
      <c r="H221" s="37">
        <v>29</v>
      </c>
      <c r="I221" s="83">
        <v>2</v>
      </c>
      <c r="J221" s="83">
        <v>2</v>
      </c>
      <c r="K221" s="37">
        <v>0</v>
      </c>
      <c r="L221" s="83">
        <v>0</v>
      </c>
      <c r="M221" s="83">
        <v>0</v>
      </c>
      <c r="N221" s="37">
        <v>0</v>
      </c>
      <c r="O221" s="83">
        <v>0</v>
      </c>
      <c r="P221" s="83">
        <v>0</v>
      </c>
      <c r="Q221" s="37">
        <v>0</v>
      </c>
      <c r="R221" s="83">
        <v>0</v>
      </c>
      <c r="S221" s="83">
        <v>0</v>
      </c>
      <c r="T221" s="37">
        <v>30</v>
      </c>
      <c r="U221" s="83">
        <v>3</v>
      </c>
      <c r="V221" s="83">
        <v>3</v>
      </c>
      <c r="W221" s="37"/>
      <c r="X221" s="83"/>
      <c r="Y221" s="83"/>
      <c r="Z221" s="37"/>
      <c r="AA221" s="83"/>
      <c r="AB221" s="83"/>
      <c r="AC221" s="37"/>
      <c r="AD221" s="83"/>
      <c r="AE221" s="83"/>
      <c r="AF221" s="37"/>
      <c r="AG221" s="83"/>
      <c r="AH221" s="83"/>
      <c r="AI221" s="90">
        <f>VLOOKUP(B221,[1]Body!$B$5:$AI$500,34,FALSE)</f>
        <v>88</v>
      </c>
      <c r="AJ221" s="37">
        <f t="shared" si="15"/>
        <v>30</v>
      </c>
      <c r="AK221" s="91">
        <f t="shared" si="16"/>
        <v>1</v>
      </c>
      <c r="AL221" s="92">
        <f t="shared" si="17"/>
        <v>9</v>
      </c>
      <c r="AM221" s="91">
        <f t="shared" si="18"/>
        <v>3</v>
      </c>
      <c r="AN221" s="93">
        <f t="shared" si="19"/>
        <v>9</v>
      </c>
      <c r="AO221" s="42" t="str">
        <f>VLOOKUP(B221,[1]Body!$B$5:$AJ$500,35,FALSE)</f>
        <v/>
      </c>
      <c r="AP221" s="43"/>
    </row>
    <row r="222" spans="1:42" ht="15.6" x14ac:dyDescent="0.3">
      <c r="A222" s="38">
        <v>6</v>
      </c>
      <c r="B222" s="34" t="s">
        <v>200</v>
      </c>
      <c r="C222" s="35">
        <v>1000</v>
      </c>
      <c r="D222" s="36" t="s">
        <v>51</v>
      </c>
      <c r="E222" s="37">
        <v>28</v>
      </c>
      <c r="F222" s="83">
        <v>3.5</v>
      </c>
      <c r="G222" s="83">
        <v>3</v>
      </c>
      <c r="H222" s="37">
        <v>0</v>
      </c>
      <c r="I222" s="83">
        <v>0</v>
      </c>
      <c r="J222" s="83">
        <v>0</v>
      </c>
      <c r="K222" s="37">
        <v>0</v>
      </c>
      <c r="L222" s="83">
        <v>0</v>
      </c>
      <c r="M222" s="83">
        <v>0</v>
      </c>
      <c r="N222" s="37">
        <v>35</v>
      </c>
      <c r="O222" s="83">
        <v>5</v>
      </c>
      <c r="P222" s="83">
        <v>5</v>
      </c>
      <c r="Q222" s="37">
        <v>0</v>
      </c>
      <c r="R222" s="83">
        <v>0</v>
      </c>
      <c r="S222" s="83">
        <v>0</v>
      </c>
      <c r="T222" s="37">
        <v>0</v>
      </c>
      <c r="U222" s="83">
        <v>0</v>
      </c>
      <c r="V222" s="83">
        <v>0</v>
      </c>
      <c r="W222" s="37"/>
      <c r="X222" s="83"/>
      <c r="Y222" s="83"/>
      <c r="Z222" s="37"/>
      <c r="AA222" s="83"/>
      <c r="AB222" s="83"/>
      <c r="AC222" s="37"/>
      <c r="AD222" s="83"/>
      <c r="AE222" s="83"/>
      <c r="AF222" s="37"/>
      <c r="AG222" s="83"/>
      <c r="AH222" s="83"/>
      <c r="AI222" s="90">
        <f>VLOOKUP(B222,[1]Body!$B$5:$AI$500,34,FALSE)</f>
        <v>63</v>
      </c>
      <c r="AJ222" s="37">
        <f t="shared" si="15"/>
        <v>35</v>
      </c>
      <c r="AK222" s="91">
        <f t="shared" si="16"/>
        <v>1</v>
      </c>
      <c r="AL222" s="92">
        <f t="shared" si="17"/>
        <v>8</v>
      </c>
      <c r="AM222" s="91">
        <f t="shared" si="18"/>
        <v>2</v>
      </c>
      <c r="AN222" s="93">
        <f t="shared" si="19"/>
        <v>8.5</v>
      </c>
      <c r="AO222" s="42" t="str">
        <f>VLOOKUP(B222,[1]Body!$B$5:$AJ$500,35,FALSE)</f>
        <v/>
      </c>
      <c r="AP222" s="43"/>
    </row>
    <row r="223" spans="1:42" ht="15.6" x14ac:dyDescent="0.3">
      <c r="A223" s="38">
        <v>7</v>
      </c>
      <c r="B223" s="34" t="s">
        <v>433</v>
      </c>
      <c r="C223" s="35">
        <v>1079</v>
      </c>
      <c r="D223" s="36" t="s">
        <v>35</v>
      </c>
      <c r="E223" s="37"/>
      <c r="F223" s="83"/>
      <c r="G223" s="83"/>
      <c r="H223" s="37"/>
      <c r="I223" s="83"/>
      <c r="J223" s="83"/>
      <c r="K223" s="37"/>
      <c r="L223" s="83"/>
      <c r="M223" s="83"/>
      <c r="N223" s="37"/>
      <c r="O223" s="83"/>
      <c r="P223" s="83"/>
      <c r="Q223" s="37"/>
      <c r="R223" s="83"/>
      <c r="S223" s="83"/>
      <c r="T223" s="37">
        <v>32</v>
      </c>
      <c r="U223" s="83">
        <v>3</v>
      </c>
      <c r="V223" s="83">
        <v>3</v>
      </c>
      <c r="W223" s="37"/>
      <c r="X223" s="83"/>
      <c r="Y223" s="83"/>
      <c r="Z223" s="37"/>
      <c r="AA223" s="83"/>
      <c r="AB223" s="83"/>
      <c r="AC223" s="37"/>
      <c r="AD223" s="83"/>
      <c r="AE223" s="83"/>
      <c r="AF223" s="37"/>
      <c r="AG223" s="83"/>
      <c r="AH223" s="83"/>
      <c r="AI223" s="90">
        <f>VLOOKUP(B223,[1]Body!$B$5:$AI$500,34,FALSE)</f>
        <v>32</v>
      </c>
      <c r="AJ223" s="37">
        <f t="shared" si="15"/>
        <v>32</v>
      </c>
      <c r="AK223" s="91">
        <f t="shared" si="16"/>
        <v>1</v>
      </c>
      <c r="AL223" s="92">
        <f t="shared" si="17"/>
        <v>3</v>
      </c>
      <c r="AM223" s="91">
        <f t="shared" si="18"/>
        <v>1</v>
      </c>
      <c r="AN223" s="93">
        <f t="shared" si="19"/>
        <v>3</v>
      </c>
      <c r="AO223" s="42" t="str">
        <f>VLOOKUP(B223,[1]Body!$B$5:$AJ$500,35,FALSE)</f>
        <v/>
      </c>
      <c r="AP223" s="43"/>
    </row>
    <row r="224" spans="1:42" ht="15.6" x14ac:dyDescent="0.3">
      <c r="A224" s="38">
        <v>8</v>
      </c>
      <c r="B224" s="34" t="s">
        <v>199</v>
      </c>
      <c r="C224" s="35">
        <v>1000</v>
      </c>
      <c r="D224" s="36" t="s">
        <v>32</v>
      </c>
      <c r="E224" s="37">
        <v>30</v>
      </c>
      <c r="F224" s="83">
        <v>4</v>
      </c>
      <c r="G224" s="83">
        <v>4</v>
      </c>
      <c r="H224" s="37">
        <v>0</v>
      </c>
      <c r="I224" s="83">
        <v>0</v>
      </c>
      <c r="J224" s="83">
        <v>0</v>
      </c>
      <c r="K224" s="37">
        <v>0</v>
      </c>
      <c r="L224" s="83">
        <v>0</v>
      </c>
      <c r="M224" s="83">
        <v>0</v>
      </c>
      <c r="N224" s="37">
        <v>0</v>
      </c>
      <c r="O224" s="83">
        <v>0</v>
      </c>
      <c r="P224" s="83">
        <v>0</v>
      </c>
      <c r="Q224" s="37">
        <v>0</v>
      </c>
      <c r="R224" s="83">
        <v>0</v>
      </c>
      <c r="S224" s="83">
        <v>0</v>
      </c>
      <c r="T224" s="37">
        <v>0</v>
      </c>
      <c r="U224" s="83">
        <v>0</v>
      </c>
      <c r="V224" s="83">
        <v>0</v>
      </c>
      <c r="W224" s="37"/>
      <c r="X224" s="83"/>
      <c r="Y224" s="83"/>
      <c r="Z224" s="37"/>
      <c r="AA224" s="83"/>
      <c r="AB224" s="83"/>
      <c r="AC224" s="37"/>
      <c r="AD224" s="83"/>
      <c r="AE224" s="83"/>
      <c r="AF224" s="37"/>
      <c r="AG224" s="83"/>
      <c r="AH224" s="83"/>
      <c r="AI224" s="90">
        <f>VLOOKUP(B224,[1]Body!$B$5:$AI$500,34,FALSE)</f>
        <v>30</v>
      </c>
      <c r="AJ224" s="37">
        <f t="shared" si="15"/>
        <v>30</v>
      </c>
      <c r="AK224" s="91">
        <f t="shared" si="16"/>
        <v>1</v>
      </c>
      <c r="AL224" s="92">
        <f t="shared" si="17"/>
        <v>4</v>
      </c>
      <c r="AM224" s="91">
        <f t="shared" si="18"/>
        <v>1</v>
      </c>
      <c r="AN224" s="93">
        <f t="shared" si="19"/>
        <v>4</v>
      </c>
      <c r="AO224" s="42" t="str">
        <f>VLOOKUP(B224,[1]Body!$B$5:$AJ$500,35,FALSE)</f>
        <v/>
      </c>
      <c r="AP224" s="43"/>
    </row>
    <row r="225" spans="1:42" ht="15.6" x14ac:dyDescent="0.3">
      <c r="A225" s="53"/>
      <c r="B225" s="25"/>
      <c r="C225" s="39"/>
      <c r="D225" s="39"/>
      <c r="E225" s="107">
        <v>7</v>
      </c>
      <c r="F225" s="83"/>
      <c r="G225" s="28"/>
      <c r="H225" s="107">
        <v>5</v>
      </c>
      <c r="I225" s="83"/>
      <c r="J225" s="28"/>
      <c r="K225" s="107">
        <v>3</v>
      </c>
      <c r="L225" s="83"/>
      <c r="M225" s="28"/>
      <c r="N225" s="107">
        <v>4</v>
      </c>
      <c r="O225" s="83"/>
      <c r="P225" s="28"/>
      <c r="Q225" s="107">
        <v>3</v>
      </c>
      <c r="R225" s="83"/>
      <c r="S225" s="28"/>
      <c r="T225" s="107">
        <v>5</v>
      </c>
      <c r="U225" s="83"/>
      <c r="V225" s="28"/>
      <c r="W225" s="107">
        <f>COUNTIF(W217:W224,"&gt;0")</f>
        <v>0</v>
      </c>
      <c r="X225" s="83"/>
      <c r="Y225" s="28"/>
      <c r="Z225" s="107">
        <f>COUNTIF(Z217:Z224,"&gt;0")</f>
        <v>0</v>
      </c>
      <c r="AA225" s="83"/>
      <c r="AB225" s="28"/>
      <c r="AC225" s="107">
        <f>COUNTIF(AC217:AC224,"&gt;0")</f>
        <v>0</v>
      </c>
      <c r="AD225" s="83"/>
      <c r="AE225" s="28"/>
      <c r="AF225" s="107">
        <f>COUNTIF(AF217:AF224,"&gt;0")</f>
        <v>0</v>
      </c>
      <c r="AG225" s="83"/>
      <c r="AH225" s="28"/>
      <c r="AI225" s="29"/>
      <c r="AJ225" s="30"/>
      <c r="AK225" s="30"/>
      <c r="AL225" s="31"/>
      <c r="AM225" s="97"/>
      <c r="AN225" s="32"/>
      <c r="AO225" s="42"/>
      <c r="AP225" s="43"/>
    </row>
    <row r="226" spans="1:42" ht="16.2" thickBot="1" x14ac:dyDescent="0.35">
      <c r="A226" s="53"/>
      <c r="B226" s="108" t="s">
        <v>201</v>
      </c>
      <c r="C226" s="13"/>
      <c r="D226" s="47"/>
      <c r="E226" s="37"/>
      <c r="F226" s="83"/>
      <c r="G226" s="83"/>
      <c r="H226" s="37"/>
      <c r="I226" s="83"/>
      <c r="J226" s="83"/>
      <c r="K226" s="37"/>
      <c r="L226" s="83"/>
      <c r="M226" s="83"/>
      <c r="N226" s="37" t="s">
        <v>3</v>
      </c>
      <c r="O226" s="83"/>
      <c r="P226" s="83"/>
      <c r="Q226" s="37"/>
      <c r="R226" s="83"/>
      <c r="S226" s="83"/>
      <c r="T226" s="37" t="s">
        <v>4</v>
      </c>
      <c r="U226" s="83"/>
      <c r="V226" s="83"/>
      <c r="W226" s="37"/>
      <c r="X226" s="83"/>
      <c r="Y226" s="83"/>
      <c r="Z226" s="37"/>
      <c r="AA226" s="83"/>
      <c r="AB226" s="83"/>
      <c r="AC226" s="37"/>
      <c r="AD226" s="83"/>
      <c r="AE226" s="83"/>
      <c r="AF226" s="37"/>
      <c r="AG226" s="83"/>
      <c r="AH226" s="83"/>
      <c r="AI226" s="20" t="s">
        <v>5</v>
      </c>
      <c r="AJ226" s="21"/>
      <c r="AK226" s="110" t="s">
        <v>6</v>
      </c>
      <c r="AL226" s="88"/>
      <c r="AM226" s="22" t="s">
        <v>7</v>
      </c>
      <c r="AN226" s="23" t="s">
        <v>8</v>
      </c>
      <c r="AO226" s="42"/>
      <c r="AP226" s="43"/>
    </row>
    <row r="227" spans="1:42" ht="15.6" x14ac:dyDescent="0.3">
      <c r="A227" s="53"/>
      <c r="B227" s="40" t="s">
        <v>9</v>
      </c>
      <c r="C227" s="35" t="s">
        <v>10</v>
      </c>
      <c r="D227" s="36" t="s">
        <v>11</v>
      </c>
      <c r="E227" s="37" t="s">
        <v>12</v>
      </c>
      <c r="F227" s="83" t="s">
        <v>13</v>
      </c>
      <c r="G227" s="83" t="s">
        <v>14</v>
      </c>
      <c r="H227" s="37" t="s">
        <v>15</v>
      </c>
      <c r="I227" s="83" t="s">
        <v>13</v>
      </c>
      <c r="J227" s="83" t="s">
        <v>14</v>
      </c>
      <c r="K227" s="37" t="s">
        <v>16</v>
      </c>
      <c r="L227" s="83" t="s">
        <v>13</v>
      </c>
      <c r="M227" s="83" t="s">
        <v>14</v>
      </c>
      <c r="N227" s="37" t="s">
        <v>17</v>
      </c>
      <c r="O227" s="83" t="s">
        <v>13</v>
      </c>
      <c r="P227" s="83" t="s">
        <v>14</v>
      </c>
      <c r="Q227" s="37" t="s">
        <v>18</v>
      </c>
      <c r="R227" s="83" t="s">
        <v>13</v>
      </c>
      <c r="S227" s="83" t="s">
        <v>14</v>
      </c>
      <c r="T227" s="37" t="s">
        <v>19</v>
      </c>
      <c r="U227" s="83" t="s">
        <v>13</v>
      </c>
      <c r="V227" s="83" t="s">
        <v>14</v>
      </c>
      <c r="W227" s="37" t="s">
        <v>20</v>
      </c>
      <c r="X227" s="83" t="s">
        <v>13</v>
      </c>
      <c r="Y227" s="83" t="s">
        <v>14</v>
      </c>
      <c r="Z227" s="37" t="s">
        <v>21</v>
      </c>
      <c r="AA227" s="83" t="s">
        <v>13</v>
      </c>
      <c r="AB227" s="83" t="s">
        <v>14</v>
      </c>
      <c r="AC227" s="37" t="s">
        <v>22</v>
      </c>
      <c r="AD227" s="83" t="s">
        <v>13</v>
      </c>
      <c r="AE227" s="83" t="s">
        <v>14</v>
      </c>
      <c r="AF227" s="37" t="s">
        <v>469</v>
      </c>
      <c r="AG227" s="83" t="s">
        <v>13</v>
      </c>
      <c r="AH227" s="83" t="s">
        <v>14</v>
      </c>
      <c r="AI227" s="29" t="s">
        <v>23</v>
      </c>
      <c r="AJ227" s="111" t="s">
        <v>24</v>
      </c>
      <c r="AK227" s="111" t="s">
        <v>25</v>
      </c>
      <c r="AL227" s="112" t="s">
        <v>26</v>
      </c>
      <c r="AM227" s="89" t="s">
        <v>27</v>
      </c>
      <c r="AN227" s="32" t="s">
        <v>28</v>
      </c>
      <c r="AO227" s="42"/>
      <c r="AP227" s="43"/>
    </row>
    <row r="228" spans="1:42" ht="15.6" x14ac:dyDescent="0.3">
      <c r="A228" s="1">
        <v>1</v>
      </c>
      <c r="B228" s="34" t="s">
        <v>202</v>
      </c>
      <c r="C228" s="35">
        <v>1256</v>
      </c>
      <c r="D228" s="109" t="s">
        <v>172</v>
      </c>
      <c r="E228" s="98">
        <v>40.000000999999997</v>
      </c>
      <c r="F228" s="17">
        <v>5</v>
      </c>
      <c r="G228" s="17">
        <v>5</v>
      </c>
      <c r="H228" s="98">
        <v>40.000000999999997</v>
      </c>
      <c r="I228" s="17">
        <v>3</v>
      </c>
      <c r="J228" s="17">
        <v>3</v>
      </c>
      <c r="K228" s="98">
        <v>40</v>
      </c>
      <c r="L228" s="17">
        <v>3</v>
      </c>
      <c r="M228" s="17"/>
      <c r="N228" s="98">
        <v>40.000000999999997</v>
      </c>
      <c r="O228" s="17">
        <v>5</v>
      </c>
      <c r="P228" s="17">
        <v>5</v>
      </c>
      <c r="Q228" s="98">
        <v>40.000000999999997</v>
      </c>
      <c r="R228" s="17">
        <v>5</v>
      </c>
      <c r="S228" s="17">
        <v>5</v>
      </c>
      <c r="T228" s="98">
        <v>40.000000999999997</v>
      </c>
      <c r="U228" s="17">
        <v>5</v>
      </c>
      <c r="V228" s="17">
        <v>5</v>
      </c>
      <c r="W228" s="98"/>
      <c r="X228" s="17"/>
      <c r="Y228" s="17"/>
      <c r="Z228" s="98"/>
      <c r="AA228" s="17"/>
      <c r="AB228" s="17"/>
      <c r="AC228" s="98"/>
      <c r="AD228" s="17"/>
      <c r="AE228" s="17"/>
      <c r="AF228" s="98"/>
      <c r="AG228" s="17"/>
      <c r="AH228" s="17"/>
      <c r="AI228" s="90">
        <f>VLOOKUP(B228,[1]Body!$B$5:$AI$500,34,FALSE)</f>
        <v>240</v>
      </c>
      <c r="AJ228" s="37">
        <f t="shared" ref="AJ228" si="20">MAX(E228,H228,K228,N228,Q228,T228,W228,Z228,AC228,AF228)</f>
        <v>40.000000999999997</v>
      </c>
      <c r="AK228" s="91">
        <f t="shared" ref="AK228" si="21">COUNTIF(E228:AH228,AJ228)</f>
        <v>5</v>
      </c>
      <c r="AL228" s="92">
        <f t="shared" ref="AL228" si="22">SUM(G228,J228,M228,P228,S228,V228,Y228,AB228,AE228,AH228)</f>
        <v>23</v>
      </c>
      <c r="AM228" s="91">
        <f t="shared" ref="AM228" si="23">IF(E228&gt;0,1,0)+IF(H228&gt;0,1,0)+IF(K228&gt;0,1,0)+IF(N228&gt;0,1,0)+IF(Q228&gt;0,1,0)+IF(T228&gt;0,1,0)+IF(W228&gt;0,1,0)+IF(Z228&gt;0,1,0)+IF(AC228&gt;0,1,0)+IF(AF228&gt;0,1,0)</f>
        <v>6</v>
      </c>
      <c r="AN228" s="93">
        <f t="shared" ref="AN228" si="24">SUM(F228,I228,L228,O228,R228,U228,X228,AA228,AD228,AG228)</f>
        <v>26</v>
      </c>
      <c r="AO228" s="42" t="str">
        <f>VLOOKUP(B228,[1]Body!$B$5:$AJ$500,35,FALSE)</f>
        <v/>
      </c>
      <c r="AP228" s="43"/>
    </row>
    <row r="229" spans="1:42" ht="15.6" x14ac:dyDescent="0.3">
      <c r="A229" s="1">
        <v>2</v>
      </c>
      <c r="B229" s="34"/>
      <c r="C229" s="2"/>
      <c r="D229" s="3"/>
      <c r="E229" s="98"/>
      <c r="F229" s="54"/>
      <c r="G229" s="4"/>
      <c r="H229" s="98"/>
      <c r="I229" s="7"/>
      <c r="J229" s="17"/>
      <c r="K229" s="98"/>
      <c r="L229" s="7"/>
      <c r="M229" s="17"/>
      <c r="N229" s="98"/>
      <c r="O229" s="54"/>
      <c r="P229" s="4"/>
      <c r="Q229" s="98"/>
      <c r="R229" s="54"/>
      <c r="S229" s="4"/>
      <c r="T229" s="98"/>
      <c r="U229" s="54"/>
      <c r="V229" s="4"/>
      <c r="W229" s="98"/>
      <c r="X229" s="54"/>
      <c r="Y229" s="4"/>
      <c r="Z229" s="98"/>
      <c r="AA229" s="54"/>
      <c r="AB229" s="4"/>
      <c r="AC229" s="98"/>
      <c r="AD229" s="54"/>
      <c r="AE229" s="4"/>
      <c r="AF229" s="98"/>
      <c r="AG229" s="54"/>
      <c r="AH229" s="4"/>
      <c r="AJ229" s="5"/>
      <c r="AL229" s="6"/>
      <c r="AN229" s="1"/>
      <c r="AO229" s="42"/>
      <c r="AP229" s="43"/>
    </row>
    <row r="230" spans="1:42" ht="15.6" x14ac:dyDescent="0.3">
      <c r="A230" s="1"/>
      <c r="C230" s="2"/>
      <c r="D230" s="103"/>
      <c r="E230" s="107">
        <v>1</v>
      </c>
      <c r="F230" s="83"/>
      <c r="G230" s="28"/>
      <c r="H230" s="107">
        <v>1</v>
      </c>
      <c r="I230" s="83"/>
      <c r="J230" s="28"/>
      <c r="K230" s="107">
        <v>1</v>
      </c>
      <c r="L230" s="83"/>
      <c r="M230" s="28"/>
      <c r="N230" s="107">
        <v>1</v>
      </c>
      <c r="O230" s="83"/>
      <c r="P230" s="28"/>
      <c r="Q230" s="107">
        <v>1</v>
      </c>
      <c r="R230" s="83"/>
      <c r="S230" s="28"/>
      <c r="T230" s="107">
        <v>1</v>
      </c>
      <c r="U230" s="83"/>
      <c r="V230" s="28"/>
      <c r="W230" s="107">
        <f>COUNTIF(W228:W229,"&gt;0")</f>
        <v>0</v>
      </c>
      <c r="X230" s="83"/>
      <c r="Y230" s="28"/>
      <c r="Z230" s="107">
        <f>COUNTIF(Z228:Z229,"&gt;0")</f>
        <v>0</v>
      </c>
      <c r="AA230" s="83"/>
      <c r="AB230" s="28"/>
      <c r="AC230" s="107">
        <f>COUNTIF(AC228:AC229,"&gt;0")</f>
        <v>0</v>
      </c>
      <c r="AD230" s="83"/>
      <c r="AE230" s="28"/>
      <c r="AF230" s="107">
        <f>COUNTIF(AF228:AF229,"&gt;0")</f>
        <v>0</v>
      </c>
      <c r="AG230" s="54"/>
      <c r="AH230" s="4"/>
      <c r="AJ230" s="5"/>
      <c r="AL230" s="6"/>
      <c r="AN230" s="1"/>
      <c r="AO230" s="42"/>
      <c r="AP230" s="43"/>
    </row>
    <row r="231" spans="1:42" ht="15.6" x14ac:dyDescent="0.3">
      <c r="A231" s="1"/>
      <c r="C231" s="2"/>
      <c r="D231" s="3" t="s">
        <v>462</v>
      </c>
      <c r="E231" s="37">
        <f>SUM(E4:E230)-E247</f>
        <v>2686.0000030000001</v>
      </c>
      <c r="F231" s="54"/>
      <c r="G231" s="4"/>
      <c r="H231" s="37">
        <v>2261</v>
      </c>
      <c r="I231" s="7"/>
      <c r="J231" s="17"/>
      <c r="K231" s="37">
        <v>2091</v>
      </c>
      <c r="L231" s="7"/>
      <c r="M231" s="17"/>
      <c r="N231" s="37">
        <v>2255</v>
      </c>
      <c r="O231" s="54"/>
      <c r="P231" s="4"/>
      <c r="Q231" s="37">
        <v>2596</v>
      </c>
      <c r="R231" s="54"/>
      <c r="S231" s="4"/>
      <c r="T231" s="37">
        <v>2552.0000009999999</v>
      </c>
      <c r="U231" s="54"/>
      <c r="V231" s="4"/>
      <c r="W231" s="37">
        <f>SUM(W4:W230)-W247</f>
        <v>0</v>
      </c>
      <c r="X231" s="54"/>
      <c r="Y231" s="4"/>
      <c r="Z231" s="37">
        <f>SUM(Z4:Z230)-Z247</f>
        <v>0</v>
      </c>
      <c r="AA231" s="54"/>
      <c r="AB231" s="4"/>
      <c r="AC231" s="37">
        <f>SUM(AC4:AC230)-AC247</f>
        <v>0</v>
      </c>
      <c r="AD231" s="54"/>
      <c r="AE231" s="4"/>
      <c r="AF231" s="37">
        <f>SUM(AF4:AF230)-AF247</f>
        <v>0</v>
      </c>
      <c r="AG231" s="54"/>
      <c r="AH231" s="4"/>
      <c r="AJ231" s="5"/>
      <c r="AL231" s="6"/>
      <c r="AN231" s="1"/>
      <c r="AO231" s="42"/>
      <c r="AP231" s="43"/>
    </row>
    <row r="232" spans="1:42" ht="15.6" x14ac:dyDescent="0.3">
      <c r="A232" s="1"/>
      <c r="B232" s="104"/>
      <c r="C232" s="2"/>
      <c r="D232" s="3"/>
      <c r="E232" s="37"/>
      <c r="F232" s="54"/>
      <c r="G232" s="4"/>
      <c r="H232" s="37"/>
      <c r="I232" s="7"/>
      <c r="J232" s="17"/>
      <c r="K232" s="37"/>
      <c r="L232" s="7"/>
      <c r="M232" s="17"/>
      <c r="N232" s="37"/>
      <c r="O232" s="54"/>
      <c r="P232" s="4"/>
      <c r="Q232" s="37"/>
      <c r="R232" s="54"/>
      <c r="S232" s="4"/>
      <c r="T232" s="37"/>
      <c r="U232" s="54"/>
      <c r="V232" s="4"/>
      <c r="W232" s="37"/>
      <c r="X232" s="54"/>
      <c r="Y232" s="4"/>
      <c r="Z232" s="37"/>
      <c r="AA232" s="54"/>
      <c r="AB232" s="4"/>
      <c r="AC232" s="37"/>
      <c r="AD232" s="54"/>
      <c r="AE232" s="4"/>
      <c r="AF232" s="37"/>
      <c r="AG232" s="54"/>
      <c r="AH232" s="4"/>
      <c r="AJ232" s="5"/>
      <c r="AL232" s="6"/>
      <c r="AN232" s="1"/>
      <c r="AO232" s="42"/>
      <c r="AP232" s="43"/>
    </row>
    <row r="233" spans="1:42" ht="15.6" x14ac:dyDescent="0.3">
      <c r="A233" s="1"/>
      <c r="C233" s="2"/>
      <c r="D233" s="3"/>
      <c r="E233" s="37"/>
      <c r="F233" s="54"/>
      <c r="G233" s="4"/>
      <c r="H233" s="37"/>
      <c r="I233" s="7"/>
      <c r="J233" s="17"/>
      <c r="K233" s="37"/>
      <c r="L233" s="7"/>
      <c r="M233" s="17"/>
      <c r="N233" s="37"/>
      <c r="O233" s="54"/>
      <c r="P233" s="4"/>
      <c r="Q233" s="37"/>
      <c r="R233" s="54"/>
      <c r="S233" s="4"/>
      <c r="T233" s="37"/>
      <c r="U233" s="54"/>
      <c r="V233" s="4"/>
      <c r="W233" s="37"/>
      <c r="X233" s="54"/>
      <c r="Y233" s="4"/>
      <c r="Z233" s="37"/>
      <c r="AA233" s="54"/>
      <c r="AB233" s="4"/>
      <c r="AC233" s="37"/>
      <c r="AD233" s="54"/>
      <c r="AE233" s="4"/>
      <c r="AF233" s="37"/>
      <c r="AG233" s="54"/>
      <c r="AH233" s="4"/>
      <c r="AJ233" s="5"/>
      <c r="AL233" s="6"/>
      <c r="AN233" s="1"/>
      <c r="AO233" s="42"/>
      <c r="AP233" s="43"/>
    </row>
    <row r="234" spans="1:42" ht="15.6" x14ac:dyDescent="0.3">
      <c r="A234" s="1"/>
      <c r="C234" s="2"/>
      <c r="D234" s="3"/>
      <c r="E234" s="37"/>
      <c r="F234" s="54"/>
      <c r="G234" s="4"/>
      <c r="H234" s="37"/>
      <c r="I234" s="7"/>
      <c r="J234" s="17"/>
      <c r="K234" s="37"/>
      <c r="L234" s="7"/>
      <c r="M234" s="17"/>
      <c r="N234" s="37"/>
      <c r="O234" s="54"/>
      <c r="P234" s="4"/>
      <c r="Q234" s="37"/>
      <c r="R234" s="54"/>
      <c r="S234" s="4"/>
      <c r="T234" s="37"/>
      <c r="U234" s="54"/>
      <c r="V234" s="4"/>
      <c r="W234" s="37"/>
      <c r="X234" s="54"/>
      <c r="Y234" s="4"/>
      <c r="Z234" s="37"/>
      <c r="AA234" s="54"/>
      <c r="AB234" s="4"/>
      <c r="AC234" s="37"/>
      <c r="AD234" s="54"/>
      <c r="AE234" s="4"/>
      <c r="AF234" s="37"/>
      <c r="AG234" s="54"/>
      <c r="AH234" s="4"/>
      <c r="AJ234" s="5"/>
      <c r="AL234" s="6"/>
      <c r="AN234" s="1"/>
      <c r="AO234" s="42"/>
      <c r="AP234" s="43"/>
    </row>
    <row r="235" spans="1:42" ht="15.6" x14ac:dyDescent="0.3">
      <c r="A235" s="1"/>
      <c r="C235" s="2"/>
      <c r="D235" s="3" t="s">
        <v>463</v>
      </c>
      <c r="E235" s="37">
        <f>E2</f>
        <v>111</v>
      </c>
      <c r="F235" s="54"/>
      <c r="G235" s="4"/>
      <c r="H235" s="37">
        <v>89</v>
      </c>
      <c r="I235" s="7"/>
      <c r="J235" s="17"/>
      <c r="K235" s="37">
        <v>94</v>
      </c>
      <c r="L235" s="7"/>
      <c r="M235" s="17"/>
      <c r="N235" s="37">
        <v>92</v>
      </c>
      <c r="O235" s="54"/>
      <c r="P235" s="4"/>
      <c r="Q235" s="37">
        <v>113</v>
      </c>
      <c r="R235" s="54"/>
      <c r="S235" s="4"/>
      <c r="T235" s="37">
        <v>113</v>
      </c>
      <c r="U235" s="54"/>
      <c r="V235" s="4"/>
      <c r="W235" s="37">
        <f>W2</f>
        <v>0</v>
      </c>
      <c r="X235" s="54"/>
      <c r="Y235" s="4"/>
      <c r="Z235" s="37">
        <f>Z2</f>
        <v>0</v>
      </c>
      <c r="AA235" s="54"/>
      <c r="AB235" s="4"/>
      <c r="AC235" s="37">
        <f>AC2</f>
        <v>0</v>
      </c>
      <c r="AD235" s="54"/>
      <c r="AE235" s="4"/>
      <c r="AF235" s="37">
        <f>AF2</f>
        <v>0</v>
      </c>
      <c r="AG235" s="54"/>
      <c r="AH235" s="4"/>
      <c r="AJ235" s="5"/>
      <c r="AL235" s="6"/>
      <c r="AN235" s="1"/>
      <c r="AO235" s="42"/>
      <c r="AP235" s="43"/>
    </row>
    <row r="236" spans="1:42" ht="15.6" x14ac:dyDescent="0.3">
      <c r="A236" s="1"/>
      <c r="C236" s="2"/>
      <c r="D236" s="3" t="s">
        <v>464</v>
      </c>
      <c r="E236" s="37">
        <f>E235-E247</f>
        <v>3</v>
      </c>
      <c r="F236" s="54"/>
      <c r="G236" s="4"/>
      <c r="H236" s="37">
        <v>10</v>
      </c>
      <c r="I236" s="7"/>
      <c r="J236" s="17"/>
      <c r="K236" s="37">
        <v>23</v>
      </c>
      <c r="L236" s="7"/>
      <c r="M236" s="17"/>
      <c r="N236" s="37">
        <v>12</v>
      </c>
      <c r="O236" s="54"/>
      <c r="P236" s="4"/>
      <c r="Q236" s="37">
        <v>12</v>
      </c>
      <c r="R236" s="54"/>
      <c r="S236" s="4"/>
      <c r="T236" s="37">
        <v>12</v>
      </c>
      <c r="U236" s="54"/>
      <c r="V236" s="4"/>
      <c r="W236" s="37">
        <f>W235-W247</f>
        <v>0</v>
      </c>
      <c r="X236" s="54"/>
      <c r="Y236" s="4"/>
      <c r="Z236" s="37">
        <f>Z235-Z247</f>
        <v>0</v>
      </c>
      <c r="AA236" s="54"/>
      <c r="AB236" s="4"/>
      <c r="AC236" s="37">
        <f>AC235-AC247</f>
        <v>0</v>
      </c>
      <c r="AD236" s="54"/>
      <c r="AE236" s="4"/>
      <c r="AF236" s="37">
        <f>AF235-AF247</f>
        <v>0</v>
      </c>
      <c r="AG236" s="54"/>
      <c r="AH236" s="4"/>
      <c r="AJ236" s="5"/>
      <c r="AL236" s="6"/>
      <c r="AN236" s="1"/>
      <c r="AO236" s="42"/>
      <c r="AP236" s="43"/>
    </row>
    <row r="237" spans="1:42" ht="15.6" x14ac:dyDescent="0.3">
      <c r="A237" s="1"/>
      <c r="C237" s="2" t="s">
        <v>294</v>
      </c>
      <c r="D237" s="3" t="s">
        <v>294</v>
      </c>
      <c r="E237" s="37">
        <f>E28</f>
        <v>9</v>
      </c>
      <c r="F237" s="54"/>
      <c r="G237" s="4"/>
      <c r="H237" s="37">
        <v>9</v>
      </c>
      <c r="I237" s="7"/>
      <c r="J237" s="17"/>
      <c r="K237" s="37">
        <v>9</v>
      </c>
      <c r="L237" s="7"/>
      <c r="M237" s="17"/>
      <c r="N237" s="37">
        <v>7</v>
      </c>
      <c r="O237" s="54"/>
      <c r="P237" s="4"/>
      <c r="Q237" s="37">
        <v>12</v>
      </c>
      <c r="R237" s="54"/>
      <c r="S237" s="4"/>
      <c r="T237" s="37">
        <v>8</v>
      </c>
      <c r="U237" s="54"/>
      <c r="V237" s="4"/>
      <c r="W237" s="37">
        <f>W28</f>
        <v>0</v>
      </c>
      <c r="X237" s="54"/>
      <c r="Y237" s="4"/>
      <c r="Z237" s="37">
        <f>Z28</f>
        <v>0</v>
      </c>
      <c r="AA237" s="54"/>
      <c r="AB237" s="4"/>
      <c r="AC237" s="37">
        <f>AC28</f>
        <v>0</v>
      </c>
      <c r="AD237" s="54"/>
      <c r="AE237" s="4"/>
      <c r="AF237" s="37">
        <f>AF28</f>
        <v>0</v>
      </c>
      <c r="AG237" s="54"/>
      <c r="AH237" s="4"/>
      <c r="AJ237" s="5"/>
      <c r="AL237" s="6"/>
      <c r="AN237" s="1"/>
      <c r="AO237" s="42"/>
      <c r="AP237" s="43"/>
    </row>
    <row r="238" spans="1:42" ht="15.6" x14ac:dyDescent="0.3">
      <c r="A238" s="1"/>
      <c r="C238" s="2" t="s">
        <v>288</v>
      </c>
      <c r="D238" s="3" t="s">
        <v>288</v>
      </c>
      <c r="E238" s="37">
        <f>E85</f>
        <v>29</v>
      </c>
      <c r="F238" s="54"/>
      <c r="G238" s="4"/>
      <c r="H238" s="37">
        <v>19</v>
      </c>
      <c r="I238" s="7"/>
      <c r="J238" s="17"/>
      <c r="K238" s="37">
        <v>14</v>
      </c>
      <c r="L238" s="7"/>
      <c r="M238" s="17"/>
      <c r="N238" s="37">
        <v>20</v>
      </c>
      <c r="O238" s="54"/>
      <c r="P238" s="4"/>
      <c r="Q238" s="37">
        <v>29</v>
      </c>
      <c r="R238" s="54"/>
      <c r="S238" s="4"/>
      <c r="T238" s="37">
        <v>28</v>
      </c>
      <c r="U238" s="54"/>
      <c r="V238" s="4"/>
      <c r="W238" s="37">
        <f>W85</f>
        <v>0</v>
      </c>
      <c r="X238" s="54"/>
      <c r="Y238" s="4"/>
      <c r="Z238" s="37">
        <f>Z85</f>
        <v>0</v>
      </c>
      <c r="AA238" s="54"/>
      <c r="AB238" s="4"/>
      <c r="AC238" s="37">
        <f>AC85</f>
        <v>0</v>
      </c>
      <c r="AD238" s="54"/>
      <c r="AE238" s="4"/>
      <c r="AF238" s="37">
        <f>AF85</f>
        <v>0</v>
      </c>
      <c r="AG238" s="54"/>
      <c r="AH238" s="4"/>
      <c r="AJ238" s="5"/>
      <c r="AL238" s="6"/>
      <c r="AN238" s="1"/>
      <c r="AO238" s="42"/>
      <c r="AP238" s="43"/>
    </row>
    <row r="239" spans="1:42" ht="15.6" x14ac:dyDescent="0.3">
      <c r="A239" s="1"/>
      <c r="C239" s="2" t="s">
        <v>309</v>
      </c>
      <c r="D239" s="3" t="s">
        <v>309</v>
      </c>
      <c r="E239" s="37">
        <f>E131</f>
        <v>25</v>
      </c>
      <c r="F239" s="54"/>
      <c r="G239" s="4"/>
      <c r="H239" s="37">
        <v>14</v>
      </c>
      <c r="I239" s="7"/>
      <c r="J239" s="17"/>
      <c r="K239" s="37">
        <v>14</v>
      </c>
      <c r="L239" s="7"/>
      <c r="M239" s="17"/>
      <c r="N239" s="37">
        <v>18</v>
      </c>
      <c r="O239" s="54"/>
      <c r="P239" s="4"/>
      <c r="Q239" s="37">
        <v>19</v>
      </c>
      <c r="R239" s="54"/>
      <c r="S239" s="4"/>
      <c r="T239" s="37">
        <v>23</v>
      </c>
      <c r="U239" s="54"/>
      <c r="V239" s="4"/>
      <c r="W239" s="37">
        <f>W131</f>
        <v>0</v>
      </c>
      <c r="X239" s="54"/>
      <c r="Y239" s="4"/>
      <c r="Z239" s="37">
        <f>Z131</f>
        <v>0</v>
      </c>
      <c r="AA239" s="54"/>
      <c r="AB239" s="4"/>
      <c r="AC239" s="37">
        <f>AC131</f>
        <v>0</v>
      </c>
      <c r="AD239" s="54"/>
      <c r="AE239" s="4"/>
      <c r="AF239" s="37">
        <f>AF131</f>
        <v>0</v>
      </c>
      <c r="AG239" s="54"/>
      <c r="AH239" s="4"/>
      <c r="AJ239" s="5"/>
      <c r="AL239" s="6"/>
      <c r="AN239" s="1"/>
      <c r="AO239" s="42"/>
      <c r="AP239" s="43"/>
    </row>
    <row r="240" spans="1:42" ht="15.6" x14ac:dyDescent="0.3">
      <c r="A240" s="1"/>
      <c r="C240" s="2" t="s">
        <v>313</v>
      </c>
      <c r="D240" s="3" t="s">
        <v>313</v>
      </c>
      <c r="E240" s="37">
        <f>E167</f>
        <v>19</v>
      </c>
      <c r="F240" s="54"/>
      <c r="G240" s="4"/>
      <c r="H240" s="37">
        <v>16</v>
      </c>
      <c r="I240" s="7"/>
      <c r="J240" s="17"/>
      <c r="K240" s="37">
        <v>14</v>
      </c>
      <c r="L240" s="7"/>
      <c r="M240" s="17"/>
      <c r="N240" s="37">
        <v>13</v>
      </c>
      <c r="O240" s="54"/>
      <c r="P240" s="4"/>
      <c r="Q240" s="37">
        <v>17</v>
      </c>
      <c r="R240" s="54"/>
      <c r="S240" s="4"/>
      <c r="T240" s="37">
        <v>20</v>
      </c>
      <c r="U240" s="54"/>
      <c r="V240" s="4"/>
      <c r="W240" s="37">
        <f>W167</f>
        <v>0</v>
      </c>
      <c r="X240" s="54"/>
      <c r="Y240" s="4"/>
      <c r="Z240" s="37">
        <f>Z167</f>
        <v>0</v>
      </c>
      <c r="AA240" s="54"/>
      <c r="AB240" s="4"/>
      <c r="AC240" s="37">
        <f>AC167</f>
        <v>0</v>
      </c>
      <c r="AD240" s="54"/>
      <c r="AE240" s="4"/>
      <c r="AF240" s="37">
        <f>AF167</f>
        <v>0</v>
      </c>
      <c r="AG240" s="54"/>
      <c r="AH240" s="4"/>
      <c r="AJ240" s="5"/>
      <c r="AL240" s="6"/>
      <c r="AN240" s="1"/>
      <c r="AO240" s="42"/>
      <c r="AP240" s="43"/>
    </row>
    <row r="241" spans="1:42" ht="15.6" x14ac:dyDescent="0.3">
      <c r="A241" s="1"/>
      <c r="C241" s="2" t="s">
        <v>317</v>
      </c>
      <c r="D241" s="3" t="s">
        <v>317</v>
      </c>
      <c r="E241" s="37">
        <f>E183</f>
        <v>8</v>
      </c>
      <c r="F241" s="54"/>
      <c r="G241" s="4"/>
      <c r="H241" s="37">
        <v>5</v>
      </c>
      <c r="I241" s="7"/>
      <c r="J241" s="17"/>
      <c r="K241" s="37">
        <v>9</v>
      </c>
      <c r="L241" s="7"/>
      <c r="M241" s="17"/>
      <c r="N241" s="37">
        <v>7</v>
      </c>
      <c r="O241" s="54"/>
      <c r="P241" s="4"/>
      <c r="Q241" s="37">
        <v>9</v>
      </c>
      <c r="R241" s="54"/>
      <c r="S241" s="4"/>
      <c r="T241" s="37">
        <v>5</v>
      </c>
      <c r="U241" s="54"/>
      <c r="V241" s="4"/>
      <c r="W241" s="37">
        <f>W183</f>
        <v>0</v>
      </c>
      <c r="X241" s="54"/>
      <c r="Y241" s="4"/>
      <c r="Z241" s="37">
        <f>Z183</f>
        <v>0</v>
      </c>
      <c r="AA241" s="54"/>
      <c r="AB241" s="4"/>
      <c r="AC241" s="37">
        <f>AC183</f>
        <v>0</v>
      </c>
      <c r="AD241" s="54"/>
      <c r="AE241" s="4"/>
      <c r="AF241" s="37">
        <f>AF183</f>
        <v>0</v>
      </c>
      <c r="AG241" s="54"/>
      <c r="AH241" s="4"/>
      <c r="AJ241" s="5"/>
      <c r="AL241" s="6"/>
      <c r="AN241" s="1"/>
      <c r="AO241" s="42"/>
      <c r="AP241" s="43"/>
    </row>
    <row r="242" spans="1:42" ht="15.6" x14ac:dyDescent="0.3">
      <c r="A242" s="1"/>
      <c r="C242" s="2" t="s">
        <v>285</v>
      </c>
      <c r="D242" s="3" t="s">
        <v>285</v>
      </c>
      <c r="E242" s="37">
        <f>E188</f>
        <v>1</v>
      </c>
      <c r="F242" s="54"/>
      <c r="G242" s="4"/>
      <c r="H242" s="37">
        <v>2</v>
      </c>
      <c r="I242" s="7"/>
      <c r="J242" s="17"/>
      <c r="K242" s="37">
        <v>1</v>
      </c>
      <c r="L242" s="7"/>
      <c r="M242" s="17"/>
      <c r="N242" s="37">
        <v>1</v>
      </c>
      <c r="O242" s="54"/>
      <c r="P242" s="4"/>
      <c r="Q242" s="37">
        <v>1</v>
      </c>
      <c r="R242" s="54"/>
      <c r="S242" s="4"/>
      <c r="T242" s="37">
        <v>2</v>
      </c>
      <c r="U242" s="54"/>
      <c r="V242" s="4"/>
      <c r="W242" s="37">
        <f>W188</f>
        <v>0</v>
      </c>
      <c r="X242" s="54"/>
      <c r="Y242" s="4"/>
      <c r="Z242" s="37">
        <f>Z188</f>
        <v>0</v>
      </c>
      <c r="AA242" s="54"/>
      <c r="AB242" s="4"/>
      <c r="AC242" s="37">
        <f>AC188</f>
        <v>0</v>
      </c>
      <c r="AD242" s="54"/>
      <c r="AE242" s="4"/>
      <c r="AF242" s="37">
        <f>AF188</f>
        <v>0</v>
      </c>
      <c r="AG242" s="54"/>
      <c r="AH242" s="4"/>
      <c r="AJ242" s="5"/>
      <c r="AL242" s="6"/>
      <c r="AN242" s="1"/>
      <c r="AO242" s="42"/>
      <c r="AP242" s="43"/>
    </row>
    <row r="243" spans="1:42" ht="15.6" x14ac:dyDescent="0.3">
      <c r="A243" s="1"/>
      <c r="C243" s="2" t="s">
        <v>281</v>
      </c>
      <c r="D243" s="3" t="s">
        <v>281</v>
      </c>
      <c r="E243" s="37">
        <f>E198</f>
        <v>3</v>
      </c>
      <c r="F243" s="54"/>
      <c r="G243" s="4"/>
      <c r="H243" s="37">
        <v>4</v>
      </c>
      <c r="I243" s="7"/>
      <c r="J243" s="17"/>
      <c r="K243" s="37">
        <v>3</v>
      </c>
      <c r="L243" s="7"/>
      <c r="M243" s="17"/>
      <c r="N243" s="37">
        <v>3</v>
      </c>
      <c r="O243" s="54"/>
      <c r="P243" s="4"/>
      <c r="Q243" s="37">
        <v>4</v>
      </c>
      <c r="R243" s="54"/>
      <c r="S243" s="4"/>
      <c r="T243" s="37">
        <v>5</v>
      </c>
      <c r="U243" s="54"/>
      <c r="V243" s="4"/>
      <c r="W243" s="37">
        <f>W198</f>
        <v>0</v>
      </c>
      <c r="X243" s="54"/>
      <c r="Y243" s="4"/>
      <c r="Z243" s="37">
        <f>Z198</f>
        <v>0</v>
      </c>
      <c r="AA243" s="54"/>
      <c r="AB243" s="4"/>
      <c r="AC243" s="37">
        <f>AC198</f>
        <v>0</v>
      </c>
      <c r="AD243" s="54"/>
      <c r="AE243" s="4"/>
      <c r="AF243" s="37">
        <f>AF198</f>
        <v>0</v>
      </c>
      <c r="AG243" s="54"/>
      <c r="AH243" s="4"/>
      <c r="AJ243" s="5"/>
      <c r="AL243" s="6"/>
      <c r="AN243" s="1"/>
      <c r="AO243" s="42"/>
      <c r="AP243" s="43"/>
    </row>
    <row r="244" spans="1:42" ht="15.6" x14ac:dyDescent="0.3">
      <c r="A244" s="1"/>
      <c r="C244" s="2" t="s">
        <v>301</v>
      </c>
      <c r="D244" s="3" t="s">
        <v>301</v>
      </c>
      <c r="E244" s="37">
        <f>E214</f>
        <v>6</v>
      </c>
      <c r="F244" s="54"/>
      <c r="G244" s="4"/>
      <c r="H244" s="37">
        <v>4</v>
      </c>
      <c r="I244" s="7"/>
      <c r="J244" s="17"/>
      <c r="K244" s="37">
        <v>3</v>
      </c>
      <c r="L244" s="7"/>
      <c r="M244" s="17"/>
      <c r="N244" s="37">
        <v>6</v>
      </c>
      <c r="O244" s="54"/>
      <c r="P244" s="4"/>
      <c r="Q244" s="37">
        <v>6</v>
      </c>
      <c r="R244" s="54"/>
      <c r="S244" s="4"/>
      <c r="T244" s="37">
        <v>4</v>
      </c>
      <c r="U244" s="54"/>
      <c r="V244" s="4"/>
      <c r="W244" s="37">
        <f>W214</f>
        <v>0</v>
      </c>
      <c r="X244" s="54"/>
      <c r="Y244" s="4"/>
      <c r="Z244" s="37">
        <f>Z214</f>
        <v>0</v>
      </c>
      <c r="AA244" s="54"/>
      <c r="AB244" s="4"/>
      <c r="AC244" s="37">
        <f>AC214</f>
        <v>0</v>
      </c>
      <c r="AD244" s="54"/>
      <c r="AE244" s="4"/>
      <c r="AF244" s="37">
        <f>AF214</f>
        <v>0</v>
      </c>
      <c r="AG244" s="54"/>
      <c r="AH244" s="4"/>
      <c r="AJ244" s="5"/>
      <c r="AL244" s="6"/>
      <c r="AN244" s="1"/>
      <c r="AO244" s="42"/>
      <c r="AP244" s="43"/>
    </row>
    <row r="245" spans="1:42" ht="15.6" x14ac:dyDescent="0.3">
      <c r="A245" s="1"/>
      <c r="C245" s="2" t="s">
        <v>305</v>
      </c>
      <c r="D245" s="105" t="s">
        <v>305</v>
      </c>
      <c r="E245" s="37">
        <f>E225</f>
        <v>7</v>
      </c>
      <c r="F245" s="54"/>
      <c r="G245" s="4"/>
      <c r="H245" s="37">
        <v>5</v>
      </c>
      <c r="I245" s="7"/>
      <c r="J245" s="17"/>
      <c r="K245" s="37">
        <v>3</v>
      </c>
      <c r="L245" s="7"/>
      <c r="M245" s="17"/>
      <c r="N245" s="37">
        <v>4</v>
      </c>
      <c r="O245" s="54"/>
      <c r="P245" s="4"/>
      <c r="Q245" s="37">
        <v>3</v>
      </c>
      <c r="R245" s="54"/>
      <c r="S245" s="4"/>
      <c r="T245" s="37">
        <v>5</v>
      </c>
      <c r="U245" s="54"/>
      <c r="V245" s="4"/>
      <c r="W245" s="37">
        <f>W225</f>
        <v>0</v>
      </c>
      <c r="X245" s="54"/>
      <c r="Y245" s="4"/>
      <c r="Z245" s="37">
        <f>Z225</f>
        <v>0</v>
      </c>
      <c r="AA245" s="54"/>
      <c r="AB245" s="4"/>
      <c r="AC245" s="37">
        <f>AC225</f>
        <v>0</v>
      </c>
      <c r="AD245" s="54"/>
      <c r="AE245" s="4"/>
      <c r="AF245" s="37">
        <f>AF225</f>
        <v>0</v>
      </c>
      <c r="AG245" s="54"/>
      <c r="AH245" s="4"/>
      <c r="AJ245" s="5"/>
      <c r="AL245" s="6"/>
      <c r="AN245" s="1"/>
      <c r="AO245" s="42"/>
      <c r="AP245" s="43"/>
    </row>
    <row r="246" spans="1:42" ht="15.6" x14ac:dyDescent="0.3">
      <c r="A246" s="1"/>
      <c r="C246" s="2" t="s">
        <v>307</v>
      </c>
      <c r="D246" s="105" t="s">
        <v>307</v>
      </c>
      <c r="E246" s="37">
        <f>E230</f>
        <v>1</v>
      </c>
      <c r="F246" s="54"/>
      <c r="G246" s="4"/>
      <c r="H246" s="37">
        <v>1</v>
      </c>
      <c r="I246" s="7"/>
      <c r="J246" s="17"/>
      <c r="K246" s="37">
        <v>1</v>
      </c>
      <c r="L246" s="7"/>
      <c r="M246" s="17"/>
      <c r="N246" s="37">
        <v>1</v>
      </c>
      <c r="O246" s="54"/>
      <c r="P246" s="4"/>
      <c r="Q246" s="37">
        <v>1</v>
      </c>
      <c r="R246" s="54"/>
      <c r="S246" s="4"/>
      <c r="T246" s="37">
        <v>1</v>
      </c>
      <c r="U246" s="54"/>
      <c r="V246" s="4"/>
      <c r="W246" s="37">
        <f>W230</f>
        <v>0</v>
      </c>
      <c r="X246" s="54"/>
      <c r="Y246" s="4"/>
      <c r="Z246" s="37">
        <f>Z230</f>
        <v>0</v>
      </c>
      <c r="AA246" s="54"/>
      <c r="AB246" s="4"/>
      <c r="AC246" s="37">
        <f>AC230</f>
        <v>0</v>
      </c>
      <c r="AD246" s="54"/>
      <c r="AE246" s="4"/>
      <c r="AF246" s="37">
        <f>AF230</f>
        <v>0</v>
      </c>
      <c r="AG246" s="54"/>
      <c r="AH246" s="4"/>
      <c r="AJ246" s="5"/>
      <c r="AL246" s="6"/>
      <c r="AN246" s="1"/>
      <c r="AO246" s="42"/>
      <c r="AP246" s="43"/>
    </row>
    <row r="247" spans="1:42" ht="15.6" x14ac:dyDescent="0.3">
      <c r="A247" s="1"/>
      <c r="C247" s="2"/>
      <c r="D247" s="2" t="s">
        <v>465</v>
      </c>
      <c r="E247" s="37">
        <f>SUM(E237:E246)</f>
        <v>108</v>
      </c>
      <c r="F247" s="54"/>
      <c r="G247" s="4"/>
      <c r="H247" s="37">
        <v>79</v>
      </c>
      <c r="I247" s="7"/>
      <c r="J247" s="17"/>
      <c r="K247" s="37">
        <v>71</v>
      </c>
      <c r="L247" s="7"/>
      <c r="M247" s="17"/>
      <c r="N247" s="37">
        <v>80</v>
      </c>
      <c r="O247" s="54"/>
      <c r="P247" s="4"/>
      <c r="Q247" s="37">
        <v>101</v>
      </c>
      <c r="R247" s="54"/>
      <c r="S247" s="4"/>
      <c r="T247" s="37">
        <v>101</v>
      </c>
      <c r="U247" s="54"/>
      <c r="V247" s="4"/>
      <c r="W247" s="37">
        <f>SUM(W237:W246)</f>
        <v>0</v>
      </c>
      <c r="X247" s="54"/>
      <c r="Y247" s="4"/>
      <c r="Z247" s="37">
        <f>SUM(Z237:Z246)</f>
        <v>0</v>
      </c>
      <c r="AA247" s="54"/>
      <c r="AB247" s="4"/>
      <c r="AC247" s="37">
        <f>SUM(AC237:AC246)</f>
        <v>0</v>
      </c>
      <c r="AD247" s="54"/>
      <c r="AE247" s="4"/>
      <c r="AF247" s="37">
        <f>SUM(AF237:AF246)</f>
        <v>0</v>
      </c>
      <c r="AG247" s="54"/>
      <c r="AH247" s="4"/>
      <c r="AJ247" s="5"/>
      <c r="AL247" s="6"/>
      <c r="AN247" s="1"/>
      <c r="AO247" s="42"/>
      <c r="AP247" s="43"/>
    </row>
    <row r="248" spans="1:42" ht="15.6" x14ac:dyDescent="0.3">
      <c r="A248" s="1"/>
      <c r="C248" s="2"/>
      <c r="D248" s="2"/>
      <c r="E248" s="37"/>
      <c r="F248" s="54"/>
      <c r="G248" s="4"/>
      <c r="H248" s="37"/>
      <c r="I248" s="7"/>
      <c r="J248" s="17"/>
      <c r="K248" s="37"/>
      <c r="L248" s="7"/>
      <c r="M248" s="17"/>
      <c r="N248" s="37"/>
      <c r="O248" s="54"/>
      <c r="P248" s="4"/>
      <c r="Q248" s="37"/>
      <c r="R248" s="54"/>
      <c r="S248" s="4"/>
      <c r="T248" s="37"/>
      <c r="U248" s="54"/>
      <c r="V248" s="4"/>
      <c r="W248" s="37"/>
      <c r="X248" s="54"/>
      <c r="Y248" s="4"/>
      <c r="Z248" s="37"/>
      <c r="AA248" s="54"/>
      <c r="AB248" s="4"/>
      <c r="AC248" s="37"/>
      <c r="AD248" s="54"/>
      <c r="AE248" s="4"/>
      <c r="AF248" s="37"/>
      <c r="AG248" s="54"/>
      <c r="AH248" s="4"/>
      <c r="AJ248" s="5"/>
      <c r="AL248" s="6"/>
      <c r="AN248" s="1"/>
      <c r="AO248" s="42"/>
      <c r="AP248" s="43"/>
    </row>
    <row r="249" spans="1:42" ht="15.6" x14ac:dyDescent="0.3">
      <c r="A249" s="1"/>
      <c r="C249" s="2"/>
      <c r="D249" s="2"/>
      <c r="E249" s="37"/>
      <c r="F249" s="54"/>
      <c r="G249" s="4"/>
      <c r="H249" s="37"/>
      <c r="I249" s="7"/>
      <c r="J249" s="17"/>
      <c r="K249" s="37"/>
      <c r="L249" s="7"/>
      <c r="M249" s="17"/>
      <c r="N249" s="37"/>
      <c r="O249" s="54"/>
      <c r="P249" s="4"/>
      <c r="Q249" s="37"/>
      <c r="R249" s="54"/>
      <c r="S249" s="4"/>
      <c r="T249" s="37"/>
      <c r="U249" s="54"/>
      <c r="V249" s="4"/>
      <c r="W249" s="37"/>
      <c r="X249" s="54"/>
      <c r="Y249" s="4"/>
      <c r="Z249" s="37"/>
      <c r="AA249" s="54"/>
      <c r="AB249" s="4"/>
      <c r="AC249" s="37"/>
      <c r="AD249" s="54"/>
      <c r="AE249" s="4"/>
      <c r="AF249" s="37"/>
      <c r="AG249" s="54"/>
      <c r="AH249" s="4"/>
      <c r="AJ249" s="5"/>
      <c r="AL249" s="6"/>
      <c r="AN249" s="1"/>
      <c r="AO249" s="42"/>
      <c r="AP249" s="43"/>
    </row>
    <row r="250" spans="1:42" ht="15.6" x14ac:dyDescent="0.3">
      <c r="A250" s="1"/>
      <c r="C250" s="2" t="s">
        <v>466</v>
      </c>
      <c r="D250" s="2"/>
      <c r="E250" s="37">
        <f>SUM(E237,E238,E242,E243)</f>
        <v>42</v>
      </c>
      <c r="F250" s="54"/>
      <c r="G250" s="4"/>
      <c r="H250" s="37">
        <v>34</v>
      </c>
      <c r="I250" s="7"/>
      <c r="J250" s="17"/>
      <c r="K250" s="37">
        <v>27</v>
      </c>
      <c r="L250" s="7"/>
      <c r="M250" s="17"/>
      <c r="N250" s="37">
        <v>31</v>
      </c>
      <c r="O250" s="54"/>
      <c r="P250" s="4"/>
      <c r="Q250" s="37">
        <v>46</v>
      </c>
      <c r="R250" s="54"/>
      <c r="S250" s="4"/>
      <c r="T250" s="37">
        <v>43</v>
      </c>
      <c r="U250" s="54"/>
      <c r="V250" s="4"/>
      <c r="W250" s="37">
        <f>SUM(W237,W238,W242,W243)</f>
        <v>0</v>
      </c>
      <c r="X250" s="54"/>
      <c r="Y250" s="4"/>
      <c r="Z250" s="37">
        <f>SUM(Z237,Z238,Z242,Z243)</f>
        <v>0</v>
      </c>
      <c r="AA250" s="54"/>
      <c r="AB250" s="4"/>
      <c r="AC250" s="37">
        <f>SUM(AC237,AC238,AC242,AC243)</f>
        <v>0</v>
      </c>
      <c r="AD250" s="54"/>
      <c r="AE250" s="4"/>
      <c r="AF250" s="37">
        <f>SUM(AF237,AF238,AF242,AF243)</f>
        <v>0</v>
      </c>
      <c r="AG250" s="54"/>
      <c r="AH250" s="4"/>
      <c r="AJ250" s="5"/>
      <c r="AL250" s="6"/>
      <c r="AN250" s="1"/>
      <c r="AO250" s="42"/>
      <c r="AP250" s="43"/>
    </row>
    <row r="251" spans="1:42" ht="15.6" x14ac:dyDescent="0.3">
      <c r="A251" s="1"/>
      <c r="C251" s="2" t="s">
        <v>467</v>
      </c>
      <c r="D251" s="3"/>
      <c r="E251" s="37">
        <f>SUM(E239,E240,E241,E244,E245,E246)</f>
        <v>66</v>
      </c>
      <c r="F251" s="54"/>
      <c r="G251" s="4"/>
      <c r="H251" s="37">
        <v>45</v>
      </c>
      <c r="I251" s="7"/>
      <c r="J251" s="17"/>
      <c r="K251" s="37">
        <v>44</v>
      </c>
      <c r="L251" s="7"/>
      <c r="M251" s="17"/>
      <c r="N251" s="37">
        <v>49</v>
      </c>
      <c r="O251" s="54"/>
      <c r="P251" s="4"/>
      <c r="Q251" s="37">
        <v>55</v>
      </c>
      <c r="R251" s="54"/>
      <c r="S251" s="4"/>
      <c r="T251" s="37">
        <v>58</v>
      </c>
      <c r="U251" s="54"/>
      <c r="V251" s="4"/>
      <c r="W251" s="37">
        <f>SUM(W239,W240,W241,W244,W245,W246)</f>
        <v>0</v>
      </c>
      <c r="X251" s="54"/>
      <c r="Y251" s="4"/>
      <c r="Z251" s="37">
        <f>SUM(Z239,Z240,Z241,Z244,Z245,Z246)</f>
        <v>0</v>
      </c>
      <c r="AA251" s="54"/>
      <c r="AB251" s="4"/>
      <c r="AC251" s="37">
        <f>SUM(AC239,AC240,AC241,AC244,AC245,AC246)</f>
        <v>0</v>
      </c>
      <c r="AD251" s="54"/>
      <c r="AE251" s="4"/>
      <c r="AF251" s="37">
        <f>SUM(AF239,AF240,AF241,AF244,AF245,AF246)</f>
        <v>0</v>
      </c>
      <c r="AG251" s="54"/>
      <c r="AH251" s="4"/>
      <c r="AJ251" s="5"/>
      <c r="AL251" s="6"/>
      <c r="AN251" s="1"/>
      <c r="AO251" s="42"/>
      <c r="AP251" s="43"/>
    </row>
    <row r="252" spans="1:42" ht="15.6" x14ac:dyDescent="0.3">
      <c r="A252" s="1"/>
      <c r="C252" s="2"/>
      <c r="D252" s="3"/>
      <c r="E252" s="37">
        <f>SUM(E250:E251)</f>
        <v>108</v>
      </c>
      <c r="F252" s="54"/>
      <c r="G252" s="4"/>
      <c r="H252" s="37">
        <v>79</v>
      </c>
      <c r="I252" s="7"/>
      <c r="J252" s="17"/>
      <c r="K252" s="37">
        <v>71</v>
      </c>
      <c r="L252" s="7"/>
      <c r="M252" s="17"/>
      <c r="N252" s="37">
        <v>80</v>
      </c>
      <c r="O252" s="54"/>
      <c r="P252" s="4"/>
      <c r="Q252" s="37">
        <v>101</v>
      </c>
      <c r="R252" s="54"/>
      <c r="S252" s="4"/>
      <c r="T252" s="37">
        <v>101</v>
      </c>
      <c r="U252" s="54"/>
      <c r="V252" s="4"/>
      <c r="W252" s="37">
        <f>SUM(W250:W251)</f>
        <v>0</v>
      </c>
      <c r="X252" s="54"/>
      <c r="Y252" s="4"/>
      <c r="Z252" s="37">
        <f>SUM(Z250:Z251)</f>
        <v>0</v>
      </c>
      <c r="AA252" s="54"/>
      <c r="AB252" s="4"/>
      <c r="AC252" s="37">
        <f>SUM(AC250:AC251)</f>
        <v>0</v>
      </c>
      <c r="AD252" s="54"/>
      <c r="AE252" s="4"/>
      <c r="AF252" s="37">
        <f>SUM(AF250:AF251)</f>
        <v>0</v>
      </c>
      <c r="AG252" s="54"/>
      <c r="AH252" s="4"/>
      <c r="AJ252" s="5"/>
      <c r="AL252" s="6"/>
      <c r="AN252" s="1"/>
      <c r="AO252" s="42"/>
      <c r="AP252" s="43"/>
    </row>
  </sheetData>
  <conditionalFormatting sqref="E28:AH30 E85:AH87 E131:AH133 E167:AH169 E183:AH252">
    <cfRule type="cellIs" dxfId="2" priority="2" stopIfTrue="1" operator="equal">
      <formula>0</formula>
    </cfRule>
  </conditionalFormatting>
  <conditionalFormatting sqref="E1:AH4">
    <cfRule type="cellIs" dxfId="1" priority="1" stopIfTrue="1" operator="equal">
      <formula>0</formula>
    </cfRule>
  </conditionalFormatting>
  <conditionalFormatting sqref="H1:H4 K1:K4 W1:W4 AC1:AC4 E1:E4 Q1:Q4 Z1:Z4 N1:N4 T1:T4 T28:T30 N28:N30 Z28:Z30 Q28:Q30 E28:E30 AC28:AC30 W28:W30 K28:K30 H28:H30 H85:H87 K85:K87 W85:W87 AC85:AC87 E85:E87 Q85:Q87 Z85:Z87 N85:N87 T85:T87 T131:T133 N131:N133 Z131:Z133 Q131:Q133 E131:E133 AC131:AC133 W131:W133 K131:K133 H131:H133 H167:H169 K167:K169 W167:W169 AC167:AC169 E167:E169 Q167:Q169 Z167:Z169 N167:N169 T167:T169 H183:H252 K183:K252 W183:W252 AC183:AC252 E183:E252 Q183:Q252 Z183:Z252 N183:N252 T183:T252">
    <cfRule type="expression" priority="3" stopIfTrue="1">
      <formula>$AM1&lt;7</formula>
    </cfRule>
  </conditionalFormatting>
  <conditionalFormatting sqref="H1:H4 K1:K4 W1:W4 AC1:AC4 E1:E4 Q1:Q4 Z1:Z4 N1:N4 AF1:AF4 T1:T4 T28:T30 AF28:AF30 N28:N30 Z28:Z30 Q28:Q30 E28:E30 AC28:AC30 W28:W30 K28:K30 H28:H30 H85:H87 K85:K87 W85:W87 AC85:AC87 E85:E87 Q85:Q87 Z85:Z87 N85:N87 AF85:AF87 T85:T87 T131:T133 AF131:AF133 N131:N133 Z131:Z133 Q131:Q133 E131:E133 AC131:AC133 W131:W133 K131:K133 H131:H133 H167:H169 K167:K169 W167:W169 AC167:AC169 E167:E169 Q167:Q169 Z167:Z169 N167:N169 AF167:AF169 T167:T169 H183:H252 K183:K252 W183:W252 AC183:AC252 E183:E252 Q183:Q252 Z183:Z252 N183:N252 AF183:AF252 T183:T252">
    <cfRule type="cellIs" dxfId="0" priority="4" stopIfTrue="1" operator="between">
      <formula>1</formula>
      <formula>$AO1</formula>
    </cfRule>
  </conditionalFormatting>
  <pageMargins left="0.7" right="0.7" top="0.78740157499999996" bottom="0.78740157499999996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219D-355A-4736-A842-95304F193F04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AC75-2854-4DDC-BF1D-061E00C65B64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FDE18-5338-4CE1-BBE2-8ACA8D032FA4}">
  <dimension ref="A1:S101"/>
  <sheetViews>
    <sheetView workbookViewId="0">
      <selection activeCell="A2" sqref="A2"/>
    </sheetView>
  </sheetViews>
  <sheetFormatPr defaultRowHeight="14.4" x14ac:dyDescent="0.3"/>
  <cols>
    <col min="1" max="1" width="5.21875" customWidth="1"/>
    <col min="2" max="2" width="4.44140625" customWidth="1"/>
    <col min="3" max="3" width="19.109375" customWidth="1"/>
    <col min="4" max="4" width="3.44140625" customWidth="1"/>
    <col min="5" max="5" width="7.21875" customWidth="1"/>
    <col min="11" max="11" width="4.21875" customWidth="1"/>
    <col min="12" max="12" width="4.77734375" customWidth="1"/>
    <col min="13" max="13" width="19.77734375" customWidth="1"/>
    <col min="14" max="14" width="4.6640625" customWidth="1"/>
    <col min="15" max="15" width="7" customWidth="1"/>
  </cols>
  <sheetData>
    <row r="1" spans="1:19" ht="18" x14ac:dyDescent="0.3">
      <c r="A1" s="56" t="s">
        <v>270</v>
      </c>
      <c r="B1" s="55"/>
      <c r="C1" s="55"/>
      <c r="D1" s="55"/>
      <c r="E1" s="55"/>
      <c r="F1" s="55"/>
      <c r="G1" s="55"/>
      <c r="H1" s="55"/>
      <c r="I1" s="55"/>
      <c r="K1" s="67" t="s">
        <v>299</v>
      </c>
      <c r="L1" s="66"/>
      <c r="M1" s="66"/>
      <c r="N1" s="66"/>
      <c r="O1" s="66"/>
      <c r="P1" s="66"/>
      <c r="Q1" s="66"/>
      <c r="R1" s="66"/>
      <c r="S1" s="66"/>
    </row>
    <row r="2" spans="1:19" ht="18" x14ac:dyDescent="0.3">
      <c r="K2" s="67"/>
      <c r="L2" s="66"/>
      <c r="M2" s="66"/>
      <c r="N2" s="66"/>
      <c r="O2" s="66"/>
      <c r="P2" s="66"/>
      <c r="Q2" s="66"/>
      <c r="R2" s="66"/>
      <c r="S2" s="66"/>
    </row>
    <row r="3" spans="1:19" ht="15.6" x14ac:dyDescent="0.3">
      <c r="A3" s="58" t="s">
        <v>271</v>
      </c>
      <c r="B3" s="55"/>
      <c r="C3" s="55"/>
      <c r="D3" s="55"/>
      <c r="E3" s="55"/>
      <c r="F3" s="55"/>
      <c r="G3" s="55"/>
      <c r="H3" s="55"/>
      <c r="I3" s="55"/>
      <c r="K3" s="69" t="s">
        <v>271</v>
      </c>
      <c r="L3" s="66"/>
      <c r="M3" s="66"/>
      <c r="N3" s="66"/>
      <c r="O3" s="66"/>
      <c r="P3" s="66"/>
      <c r="Q3" s="66"/>
      <c r="R3" s="66"/>
      <c r="S3" s="66"/>
    </row>
    <row r="6" spans="1:19" ht="15.6" x14ac:dyDescent="0.3">
      <c r="A6" s="58" t="s">
        <v>272</v>
      </c>
      <c r="B6" s="55"/>
      <c r="C6" s="55"/>
      <c r="D6" s="55"/>
      <c r="E6" s="55"/>
      <c r="F6" s="55"/>
      <c r="G6" s="55"/>
      <c r="H6" s="55"/>
      <c r="I6" s="55"/>
      <c r="K6" s="69" t="s">
        <v>300</v>
      </c>
      <c r="L6" s="66"/>
      <c r="M6" s="66"/>
      <c r="N6" s="66"/>
      <c r="O6" s="66"/>
      <c r="P6" s="66"/>
      <c r="Q6" s="66"/>
      <c r="R6" s="66"/>
      <c r="S6" s="66"/>
    </row>
    <row r="8" spans="1:19" ht="15.6" x14ac:dyDescent="0.3">
      <c r="A8" s="59" t="s">
        <v>273</v>
      </c>
      <c r="B8" s="59" t="s">
        <v>274</v>
      </c>
      <c r="C8" s="61" t="s">
        <v>275</v>
      </c>
      <c r="D8" s="60"/>
      <c r="E8" s="59" t="s">
        <v>276</v>
      </c>
      <c r="F8" s="60" t="s">
        <v>277</v>
      </c>
      <c r="G8" s="60" t="s">
        <v>278</v>
      </c>
      <c r="H8" s="60" t="s">
        <v>279</v>
      </c>
      <c r="I8" s="60" t="s">
        <v>279</v>
      </c>
      <c r="K8" s="70" t="s">
        <v>273</v>
      </c>
      <c r="L8" s="70" t="s">
        <v>274</v>
      </c>
      <c r="M8" s="72" t="s">
        <v>275</v>
      </c>
      <c r="N8" s="71"/>
      <c r="O8" s="70" t="s">
        <v>276</v>
      </c>
      <c r="P8" s="71" t="s">
        <v>277</v>
      </c>
      <c r="Q8" s="71" t="s">
        <v>278</v>
      </c>
      <c r="R8" s="71" t="s">
        <v>279</v>
      </c>
      <c r="S8" s="71" t="s">
        <v>279</v>
      </c>
    </row>
    <row r="9" spans="1:19" ht="15.6" x14ac:dyDescent="0.3">
      <c r="A9" s="62">
        <v>11</v>
      </c>
      <c r="B9" s="62">
        <v>15</v>
      </c>
      <c r="C9" s="64" t="s">
        <v>179</v>
      </c>
      <c r="D9" s="63" t="s">
        <v>280</v>
      </c>
      <c r="E9" s="62">
        <v>1005</v>
      </c>
      <c r="F9" s="63" t="s">
        <v>281</v>
      </c>
      <c r="G9" s="63" t="s">
        <v>282</v>
      </c>
      <c r="H9" s="63" t="s">
        <v>161</v>
      </c>
      <c r="I9" s="63" t="s">
        <v>161</v>
      </c>
      <c r="K9" s="73">
        <v>32</v>
      </c>
      <c r="L9" s="73">
        <v>23</v>
      </c>
      <c r="M9" s="75" t="s">
        <v>185</v>
      </c>
      <c r="N9" s="74" t="s">
        <v>280</v>
      </c>
      <c r="O9" s="73">
        <v>1178</v>
      </c>
      <c r="P9" s="74" t="s">
        <v>301</v>
      </c>
      <c r="Q9" s="74" t="s">
        <v>302</v>
      </c>
      <c r="R9" s="74" t="s">
        <v>159</v>
      </c>
      <c r="S9" s="74" t="s">
        <v>159</v>
      </c>
    </row>
    <row r="10" spans="1:19" ht="15.6" x14ac:dyDescent="0.3">
      <c r="A10" s="62">
        <v>14</v>
      </c>
      <c r="B10" s="62">
        <v>13</v>
      </c>
      <c r="C10" s="64" t="s">
        <v>180</v>
      </c>
      <c r="D10" s="63" t="s">
        <v>280</v>
      </c>
      <c r="E10" s="62">
        <v>1049</v>
      </c>
      <c r="F10" s="63" t="s">
        <v>281</v>
      </c>
      <c r="G10" s="63" t="s">
        <v>282</v>
      </c>
      <c r="H10" s="63" t="s">
        <v>283</v>
      </c>
      <c r="I10" s="63" t="s">
        <v>283</v>
      </c>
      <c r="K10" s="73">
        <v>34</v>
      </c>
      <c r="L10" s="73">
        <v>62</v>
      </c>
      <c r="M10" s="75" t="s">
        <v>188</v>
      </c>
      <c r="N10" s="74" t="s">
        <v>280</v>
      </c>
      <c r="O10" s="73">
        <v>1000</v>
      </c>
      <c r="P10" s="74" t="s">
        <v>301</v>
      </c>
      <c r="Q10" s="74" t="s">
        <v>302</v>
      </c>
      <c r="R10" s="74" t="s">
        <v>159</v>
      </c>
      <c r="S10" s="74" t="s">
        <v>159</v>
      </c>
    </row>
    <row r="11" spans="1:19" ht="15.6" x14ac:dyDescent="0.3">
      <c r="A11" s="62">
        <v>15</v>
      </c>
      <c r="B11" s="62">
        <v>10</v>
      </c>
      <c r="C11" s="64" t="s">
        <v>181</v>
      </c>
      <c r="D11" s="63" t="s">
        <v>280</v>
      </c>
      <c r="E11" s="62">
        <v>1069</v>
      </c>
      <c r="F11" s="63" t="s">
        <v>281</v>
      </c>
      <c r="G11" s="63" t="s">
        <v>282</v>
      </c>
      <c r="H11" s="63" t="s">
        <v>283</v>
      </c>
      <c r="I11" s="63" t="s">
        <v>283</v>
      </c>
      <c r="K11" s="73">
        <v>42</v>
      </c>
      <c r="L11" s="73">
        <v>55</v>
      </c>
      <c r="M11" s="75" t="s">
        <v>187</v>
      </c>
      <c r="N11" s="74" t="s">
        <v>280</v>
      </c>
      <c r="O11" s="73">
        <v>1000</v>
      </c>
      <c r="P11" s="74" t="s">
        <v>301</v>
      </c>
      <c r="Q11" s="74" t="s">
        <v>302</v>
      </c>
      <c r="R11" s="74" t="s">
        <v>159</v>
      </c>
      <c r="S11" s="74" t="s">
        <v>159</v>
      </c>
    </row>
    <row r="12" spans="1:19" ht="15.6" x14ac:dyDescent="0.3">
      <c r="K12" s="73">
        <v>44</v>
      </c>
      <c r="L12" s="73">
        <v>40</v>
      </c>
      <c r="M12" s="75" t="s">
        <v>189</v>
      </c>
      <c r="N12" s="74" t="s">
        <v>280</v>
      </c>
      <c r="O12" s="73">
        <v>1019</v>
      </c>
      <c r="P12" s="74" t="s">
        <v>301</v>
      </c>
      <c r="Q12" s="74" t="s">
        <v>302</v>
      </c>
      <c r="R12" s="74" t="s">
        <v>286</v>
      </c>
      <c r="S12" s="74" t="s">
        <v>286</v>
      </c>
    </row>
    <row r="13" spans="1:19" ht="15.6" x14ac:dyDescent="0.3">
      <c r="A13" s="58" t="s">
        <v>284</v>
      </c>
      <c r="B13" s="55"/>
      <c r="C13" s="55"/>
      <c r="D13" s="55"/>
      <c r="E13" s="55"/>
      <c r="F13" s="55"/>
      <c r="G13" s="55"/>
      <c r="H13" s="55"/>
      <c r="I13" s="55"/>
      <c r="K13" s="73">
        <v>50</v>
      </c>
      <c r="L13" s="73">
        <v>56</v>
      </c>
      <c r="M13" s="75" t="s">
        <v>186</v>
      </c>
      <c r="N13" s="74" t="s">
        <v>280</v>
      </c>
      <c r="O13" s="73">
        <v>1000</v>
      </c>
      <c r="P13" s="74" t="s">
        <v>301</v>
      </c>
      <c r="Q13" s="74" t="s">
        <v>302</v>
      </c>
      <c r="R13" s="74" t="s">
        <v>157</v>
      </c>
      <c r="S13" s="74" t="s">
        <v>157</v>
      </c>
    </row>
    <row r="14" spans="1:19" ht="15.6" x14ac:dyDescent="0.3">
      <c r="K14" s="73">
        <v>62</v>
      </c>
      <c r="L14" s="73">
        <v>64</v>
      </c>
      <c r="M14" s="75" t="s">
        <v>191</v>
      </c>
      <c r="N14" s="74"/>
      <c r="O14" s="73">
        <v>1000</v>
      </c>
      <c r="P14" s="74" t="s">
        <v>301</v>
      </c>
      <c r="Q14" s="74" t="s">
        <v>302</v>
      </c>
      <c r="R14" s="74" t="s">
        <v>291</v>
      </c>
      <c r="S14" s="74" t="s">
        <v>291</v>
      </c>
    </row>
    <row r="15" spans="1:19" ht="15.6" x14ac:dyDescent="0.3">
      <c r="A15" s="59" t="s">
        <v>273</v>
      </c>
      <c r="B15" s="59" t="s">
        <v>274</v>
      </c>
      <c r="C15" s="61" t="s">
        <v>275</v>
      </c>
      <c r="D15" s="60"/>
      <c r="E15" s="59" t="s">
        <v>276</v>
      </c>
      <c r="F15" s="60" t="s">
        <v>277</v>
      </c>
      <c r="G15" s="60" t="s">
        <v>278</v>
      </c>
      <c r="H15" s="60" t="s">
        <v>279</v>
      </c>
      <c r="I15" s="60" t="s">
        <v>279</v>
      </c>
    </row>
    <row r="16" spans="1:19" ht="15.6" x14ac:dyDescent="0.3">
      <c r="A16" s="62">
        <v>29</v>
      </c>
      <c r="B16" s="62">
        <v>23</v>
      </c>
      <c r="C16" s="64" t="s">
        <v>176</v>
      </c>
      <c r="D16" s="63" t="s">
        <v>280</v>
      </c>
      <c r="E16" s="62">
        <v>1000</v>
      </c>
      <c r="F16" s="63" t="s">
        <v>285</v>
      </c>
      <c r="G16" s="63" t="s">
        <v>282</v>
      </c>
      <c r="H16" s="63" t="s">
        <v>286</v>
      </c>
      <c r="I16" s="63" t="s">
        <v>286</v>
      </c>
      <c r="K16" s="69" t="s">
        <v>303</v>
      </c>
      <c r="L16" s="66"/>
      <c r="M16" s="66"/>
      <c r="N16" s="66"/>
      <c r="O16" s="66"/>
      <c r="P16" s="66"/>
      <c r="Q16" s="66"/>
      <c r="R16" s="66"/>
      <c r="S16" s="66"/>
    </row>
    <row r="18" spans="1:19" ht="15.6" x14ac:dyDescent="0.3">
      <c r="A18" s="58" t="s">
        <v>287</v>
      </c>
      <c r="B18" s="55"/>
      <c r="C18" s="55"/>
      <c r="D18" s="55"/>
      <c r="E18" s="55"/>
      <c r="F18" s="55"/>
      <c r="G18" s="55"/>
      <c r="H18" s="55"/>
      <c r="I18" s="55"/>
      <c r="K18" s="70" t="s">
        <v>273</v>
      </c>
      <c r="L18" s="70" t="s">
        <v>274</v>
      </c>
      <c r="M18" s="72" t="s">
        <v>275</v>
      </c>
      <c r="N18" s="71"/>
      <c r="O18" s="70" t="s">
        <v>276</v>
      </c>
      <c r="P18" s="71" t="s">
        <v>277</v>
      </c>
      <c r="Q18" s="71" t="s">
        <v>278</v>
      </c>
      <c r="R18" s="71" t="s">
        <v>279</v>
      </c>
      <c r="S18" s="71" t="s">
        <v>279</v>
      </c>
    </row>
    <row r="19" spans="1:19" ht="15.6" x14ac:dyDescent="0.3">
      <c r="K19" s="73">
        <v>7</v>
      </c>
      <c r="L19" s="73">
        <v>5</v>
      </c>
      <c r="M19" s="75" t="s">
        <v>304</v>
      </c>
      <c r="N19" s="74" t="s">
        <v>280</v>
      </c>
      <c r="O19" s="73">
        <v>1475</v>
      </c>
      <c r="P19" s="74" t="s">
        <v>305</v>
      </c>
      <c r="Q19" s="74" t="s">
        <v>302</v>
      </c>
      <c r="R19" s="74" t="s">
        <v>163</v>
      </c>
      <c r="S19" s="74" t="s">
        <v>163</v>
      </c>
    </row>
    <row r="20" spans="1:19" ht="15.6" x14ac:dyDescent="0.3">
      <c r="A20" s="59" t="s">
        <v>273</v>
      </c>
      <c r="B20" s="59" t="s">
        <v>274</v>
      </c>
      <c r="C20" s="61" t="s">
        <v>275</v>
      </c>
      <c r="D20" s="60"/>
      <c r="E20" s="59" t="s">
        <v>276</v>
      </c>
      <c r="F20" s="60" t="s">
        <v>277</v>
      </c>
      <c r="G20" s="60" t="s">
        <v>278</v>
      </c>
      <c r="H20" s="60" t="s">
        <v>279</v>
      </c>
      <c r="I20" s="60" t="s">
        <v>279</v>
      </c>
      <c r="K20" s="73">
        <v>9</v>
      </c>
      <c r="L20" s="73">
        <v>13</v>
      </c>
      <c r="M20" s="75" t="s">
        <v>193</v>
      </c>
      <c r="N20" s="74" t="s">
        <v>280</v>
      </c>
      <c r="O20" s="73">
        <v>1308</v>
      </c>
      <c r="P20" s="74" t="s">
        <v>305</v>
      </c>
      <c r="Q20" s="74" t="s">
        <v>302</v>
      </c>
      <c r="R20" s="74" t="s">
        <v>290</v>
      </c>
      <c r="S20" s="74" t="s">
        <v>290</v>
      </c>
    </row>
    <row r="21" spans="1:19" ht="15.6" x14ac:dyDescent="0.3">
      <c r="A21" s="62">
        <v>1</v>
      </c>
      <c r="B21" s="62">
        <v>11</v>
      </c>
      <c r="C21" s="64" t="s">
        <v>52</v>
      </c>
      <c r="D21" s="63"/>
      <c r="E21" s="62">
        <v>1063</v>
      </c>
      <c r="F21" s="63" t="s">
        <v>288</v>
      </c>
      <c r="G21" s="63" t="s">
        <v>282</v>
      </c>
      <c r="H21" s="63" t="s">
        <v>165</v>
      </c>
      <c r="I21" s="63" t="s">
        <v>165</v>
      </c>
      <c r="K21" s="73">
        <v>21</v>
      </c>
      <c r="L21" s="73">
        <v>33</v>
      </c>
      <c r="M21" s="75" t="s">
        <v>194</v>
      </c>
      <c r="N21" s="74" t="s">
        <v>280</v>
      </c>
      <c r="O21" s="73">
        <v>1078</v>
      </c>
      <c r="P21" s="74" t="s">
        <v>305</v>
      </c>
      <c r="Q21" s="74" t="s">
        <v>302</v>
      </c>
      <c r="R21" s="74" t="s">
        <v>161</v>
      </c>
      <c r="S21" s="74" t="s">
        <v>161</v>
      </c>
    </row>
    <row r="22" spans="1:19" ht="15.6" x14ac:dyDescent="0.3">
      <c r="A22" s="62">
        <v>2</v>
      </c>
      <c r="B22" s="62">
        <v>2</v>
      </c>
      <c r="C22" s="64" t="s">
        <v>50</v>
      </c>
      <c r="D22" s="63"/>
      <c r="E22" s="62">
        <v>1155</v>
      </c>
      <c r="F22" s="63" t="s">
        <v>288</v>
      </c>
      <c r="G22" s="63" t="s">
        <v>282</v>
      </c>
      <c r="H22" s="63" t="s">
        <v>289</v>
      </c>
      <c r="I22" s="63" t="s">
        <v>289</v>
      </c>
      <c r="K22" s="73">
        <v>31</v>
      </c>
      <c r="L22" s="73">
        <v>29</v>
      </c>
      <c r="M22" s="75" t="s">
        <v>197</v>
      </c>
      <c r="N22" s="74" t="s">
        <v>280</v>
      </c>
      <c r="O22" s="73">
        <v>1104</v>
      </c>
      <c r="P22" s="74" t="s">
        <v>305</v>
      </c>
      <c r="Q22" s="74" t="s">
        <v>302</v>
      </c>
      <c r="R22" s="74" t="s">
        <v>159</v>
      </c>
      <c r="S22" s="74" t="s">
        <v>159</v>
      </c>
    </row>
    <row r="23" spans="1:19" ht="15.6" x14ac:dyDescent="0.3">
      <c r="A23" s="62">
        <v>3</v>
      </c>
      <c r="B23" s="62">
        <v>5</v>
      </c>
      <c r="C23" s="64" t="s">
        <v>55</v>
      </c>
      <c r="D23" s="63"/>
      <c r="E23" s="62">
        <v>1115</v>
      </c>
      <c r="F23" s="63" t="s">
        <v>288</v>
      </c>
      <c r="G23" s="63" t="s">
        <v>282</v>
      </c>
      <c r="H23" s="63" t="s">
        <v>163</v>
      </c>
      <c r="I23" s="63" t="s">
        <v>163</v>
      </c>
      <c r="K23" s="73">
        <v>38</v>
      </c>
      <c r="L23" s="73">
        <v>53</v>
      </c>
      <c r="M23" s="75" t="s">
        <v>199</v>
      </c>
      <c r="N23" s="74" t="s">
        <v>280</v>
      </c>
      <c r="O23" s="73">
        <v>1000</v>
      </c>
      <c r="P23" s="74" t="s">
        <v>305</v>
      </c>
      <c r="Q23" s="74" t="s">
        <v>302</v>
      </c>
      <c r="R23" s="74" t="s">
        <v>159</v>
      </c>
      <c r="S23" s="74" t="s">
        <v>159</v>
      </c>
    </row>
    <row r="24" spans="1:19" ht="15.6" x14ac:dyDescent="0.3">
      <c r="A24" s="62">
        <v>4</v>
      </c>
      <c r="B24" s="62">
        <v>1</v>
      </c>
      <c r="C24" s="64" t="s">
        <v>65</v>
      </c>
      <c r="D24" s="63"/>
      <c r="E24" s="62">
        <v>1164</v>
      </c>
      <c r="F24" s="63" t="s">
        <v>288</v>
      </c>
      <c r="G24" s="63" t="s">
        <v>282</v>
      </c>
      <c r="H24" s="63" t="s">
        <v>163</v>
      </c>
      <c r="I24" s="63" t="s">
        <v>163</v>
      </c>
      <c r="K24" s="73">
        <v>41</v>
      </c>
      <c r="L24" s="73">
        <v>49</v>
      </c>
      <c r="M24" s="75" t="s">
        <v>198</v>
      </c>
      <c r="N24" s="74"/>
      <c r="O24" s="73">
        <v>1000</v>
      </c>
      <c r="P24" s="74" t="s">
        <v>305</v>
      </c>
      <c r="Q24" s="74" t="s">
        <v>302</v>
      </c>
      <c r="R24" s="74" t="s">
        <v>159</v>
      </c>
      <c r="S24" s="74" t="s">
        <v>159</v>
      </c>
    </row>
    <row r="25" spans="1:19" ht="15.6" x14ac:dyDescent="0.3">
      <c r="A25" s="62">
        <v>5</v>
      </c>
      <c r="B25" s="62">
        <v>6</v>
      </c>
      <c r="C25" s="64" t="s">
        <v>68</v>
      </c>
      <c r="D25" s="63"/>
      <c r="E25" s="62">
        <v>1114</v>
      </c>
      <c r="F25" s="63" t="s">
        <v>288</v>
      </c>
      <c r="G25" s="63" t="s">
        <v>282</v>
      </c>
      <c r="H25" s="63" t="s">
        <v>163</v>
      </c>
      <c r="I25" s="63" t="s">
        <v>163</v>
      </c>
      <c r="K25" s="73">
        <v>43</v>
      </c>
      <c r="L25" s="73">
        <v>66</v>
      </c>
      <c r="M25" s="75" t="s">
        <v>200</v>
      </c>
      <c r="N25" s="74" t="s">
        <v>280</v>
      </c>
      <c r="O25" s="73">
        <v>1000</v>
      </c>
      <c r="P25" s="74" t="s">
        <v>305</v>
      </c>
      <c r="Q25" s="74" t="s">
        <v>302</v>
      </c>
      <c r="R25" s="74" t="s">
        <v>286</v>
      </c>
      <c r="S25" s="74" t="s">
        <v>286</v>
      </c>
    </row>
    <row r="26" spans="1:19" ht="15.6" x14ac:dyDescent="0.3">
      <c r="A26" s="62">
        <v>6</v>
      </c>
      <c r="B26" s="62">
        <v>41</v>
      </c>
      <c r="C26" s="64" t="s">
        <v>69</v>
      </c>
      <c r="D26" s="63"/>
      <c r="E26" s="62">
        <v>1000</v>
      </c>
      <c r="F26" s="63" t="s">
        <v>288</v>
      </c>
      <c r="G26" s="63" t="s">
        <v>282</v>
      </c>
      <c r="H26" s="63" t="s">
        <v>163</v>
      </c>
      <c r="I26" s="63" t="s">
        <v>163</v>
      </c>
      <c r="K26" s="73">
        <v>49</v>
      </c>
      <c r="L26" s="73">
        <v>39</v>
      </c>
      <c r="M26" s="75" t="s">
        <v>196</v>
      </c>
      <c r="N26" s="74" t="s">
        <v>280</v>
      </c>
      <c r="O26" s="73">
        <v>1023</v>
      </c>
      <c r="P26" s="74" t="s">
        <v>305</v>
      </c>
      <c r="Q26" s="74" t="s">
        <v>302</v>
      </c>
      <c r="R26" s="74" t="s">
        <v>157</v>
      </c>
      <c r="S26" s="74" t="s">
        <v>157</v>
      </c>
    </row>
    <row r="27" spans="1:19" ht="15.6" x14ac:dyDescent="0.3">
      <c r="A27" s="62">
        <v>7</v>
      </c>
      <c r="B27" s="62">
        <v>3</v>
      </c>
      <c r="C27" s="64" t="s">
        <v>54</v>
      </c>
      <c r="D27" s="63"/>
      <c r="E27" s="62">
        <v>1148</v>
      </c>
      <c r="F27" s="63" t="s">
        <v>288</v>
      </c>
      <c r="G27" s="63" t="s">
        <v>282</v>
      </c>
      <c r="H27" s="63" t="s">
        <v>290</v>
      </c>
      <c r="I27" s="63" t="s">
        <v>290</v>
      </c>
    </row>
    <row r="28" spans="1:19" ht="15.6" x14ac:dyDescent="0.3">
      <c r="A28" s="62">
        <v>9</v>
      </c>
      <c r="B28" s="62">
        <v>9</v>
      </c>
      <c r="C28" s="64" t="s">
        <v>56</v>
      </c>
      <c r="D28" s="63"/>
      <c r="E28" s="62">
        <v>1073</v>
      </c>
      <c r="F28" s="63" t="s">
        <v>288</v>
      </c>
      <c r="G28" s="63" t="s">
        <v>282</v>
      </c>
      <c r="H28" s="63" t="s">
        <v>161</v>
      </c>
      <c r="I28" s="63" t="s">
        <v>161</v>
      </c>
      <c r="K28" s="69" t="s">
        <v>306</v>
      </c>
      <c r="L28" s="66"/>
      <c r="M28" s="66"/>
      <c r="N28" s="66"/>
      <c r="O28" s="66"/>
      <c r="P28" s="66"/>
      <c r="Q28" s="66"/>
      <c r="R28" s="66"/>
      <c r="S28" s="66"/>
    </row>
    <row r="29" spans="1:19" ht="15.6" x14ac:dyDescent="0.3">
      <c r="A29" s="62">
        <v>10</v>
      </c>
      <c r="B29" s="62">
        <v>4</v>
      </c>
      <c r="C29" s="64" t="s">
        <v>53</v>
      </c>
      <c r="D29" s="63"/>
      <c r="E29" s="62">
        <v>1123</v>
      </c>
      <c r="F29" s="63" t="s">
        <v>288</v>
      </c>
      <c r="G29" s="63" t="s">
        <v>282</v>
      </c>
      <c r="H29" s="63" t="s">
        <v>161</v>
      </c>
      <c r="I29" s="63" t="s">
        <v>161</v>
      </c>
    </row>
    <row r="30" spans="1:19" ht="15.6" x14ac:dyDescent="0.3">
      <c r="A30" s="62">
        <v>12</v>
      </c>
      <c r="B30" s="62">
        <v>8</v>
      </c>
      <c r="C30" s="64" t="s">
        <v>57</v>
      </c>
      <c r="D30" s="63"/>
      <c r="E30" s="62">
        <v>1073</v>
      </c>
      <c r="F30" s="63" t="s">
        <v>288</v>
      </c>
      <c r="G30" s="63" t="s">
        <v>282</v>
      </c>
      <c r="H30" s="63" t="s">
        <v>161</v>
      </c>
      <c r="I30" s="63" t="s">
        <v>161</v>
      </c>
      <c r="K30" s="70" t="s">
        <v>273</v>
      </c>
      <c r="L30" s="70" t="s">
        <v>274</v>
      </c>
      <c r="M30" s="72" t="s">
        <v>275</v>
      </c>
      <c r="N30" s="71"/>
      <c r="O30" s="70" t="s">
        <v>276</v>
      </c>
      <c r="P30" s="71" t="s">
        <v>277</v>
      </c>
      <c r="Q30" s="71" t="s">
        <v>278</v>
      </c>
      <c r="R30" s="71" t="s">
        <v>279</v>
      </c>
      <c r="S30" s="71" t="s">
        <v>279</v>
      </c>
    </row>
    <row r="31" spans="1:19" ht="15.6" x14ac:dyDescent="0.3">
      <c r="A31" s="62">
        <v>13</v>
      </c>
      <c r="B31" s="62">
        <v>12</v>
      </c>
      <c r="C31" s="64" t="s">
        <v>72</v>
      </c>
      <c r="D31" s="63"/>
      <c r="E31" s="62">
        <v>1051</v>
      </c>
      <c r="F31" s="63" t="s">
        <v>288</v>
      </c>
      <c r="G31" s="63" t="s">
        <v>282</v>
      </c>
      <c r="H31" s="63" t="s">
        <v>161</v>
      </c>
      <c r="I31" s="63" t="s">
        <v>161</v>
      </c>
      <c r="K31" s="73">
        <v>16</v>
      </c>
      <c r="L31" s="73">
        <v>18</v>
      </c>
      <c r="M31" s="75" t="s">
        <v>202</v>
      </c>
      <c r="N31" s="74" t="s">
        <v>280</v>
      </c>
      <c r="O31" s="73">
        <v>1256</v>
      </c>
      <c r="P31" s="74" t="s">
        <v>307</v>
      </c>
      <c r="Q31" s="74" t="s">
        <v>302</v>
      </c>
      <c r="R31" s="74" t="s">
        <v>161</v>
      </c>
      <c r="S31" s="74" t="s">
        <v>161</v>
      </c>
    </row>
    <row r="32" spans="1:19" ht="15.6" x14ac:dyDescent="0.3">
      <c r="A32" s="62">
        <v>16</v>
      </c>
      <c r="B32" s="62">
        <v>19</v>
      </c>
      <c r="C32" s="64" t="s">
        <v>74</v>
      </c>
      <c r="D32" s="63"/>
      <c r="E32" s="62">
        <v>1000</v>
      </c>
      <c r="F32" s="63" t="s">
        <v>288</v>
      </c>
      <c r="G32" s="63" t="s">
        <v>282</v>
      </c>
      <c r="H32" s="63" t="s">
        <v>283</v>
      </c>
      <c r="I32" s="63" t="s">
        <v>283</v>
      </c>
    </row>
    <row r="33" spans="1:19" ht="15.6" x14ac:dyDescent="0.3">
      <c r="A33" s="62">
        <v>17</v>
      </c>
      <c r="B33" s="62">
        <v>31</v>
      </c>
      <c r="C33" s="64" t="s">
        <v>76</v>
      </c>
      <c r="D33" s="63"/>
      <c r="E33" s="62">
        <v>1000</v>
      </c>
      <c r="F33" s="63" t="s">
        <v>288</v>
      </c>
      <c r="G33" s="63" t="s">
        <v>282</v>
      </c>
      <c r="H33" s="63" t="s">
        <v>159</v>
      </c>
      <c r="I33" s="63" t="s">
        <v>159</v>
      </c>
      <c r="K33" s="69" t="s">
        <v>308</v>
      </c>
      <c r="L33" s="66"/>
      <c r="M33" s="66"/>
      <c r="N33" s="66"/>
      <c r="O33" s="66"/>
      <c r="P33" s="66"/>
      <c r="Q33" s="66"/>
      <c r="R33" s="66"/>
      <c r="S33" s="66"/>
    </row>
    <row r="34" spans="1:19" ht="15.6" x14ac:dyDescent="0.3">
      <c r="A34" s="62">
        <v>18</v>
      </c>
      <c r="B34" s="62">
        <v>39</v>
      </c>
      <c r="C34" s="64" t="s">
        <v>59</v>
      </c>
      <c r="D34" s="63"/>
      <c r="E34" s="62">
        <v>1000</v>
      </c>
      <c r="F34" s="63" t="s">
        <v>288</v>
      </c>
      <c r="G34" s="63" t="s">
        <v>282</v>
      </c>
      <c r="H34" s="63" t="s">
        <v>159</v>
      </c>
      <c r="I34" s="63" t="s">
        <v>159</v>
      </c>
    </row>
    <row r="35" spans="1:19" ht="15.6" x14ac:dyDescent="0.3">
      <c r="A35" s="62">
        <v>20</v>
      </c>
      <c r="B35" s="62">
        <v>40</v>
      </c>
      <c r="C35" s="64" t="s">
        <v>61</v>
      </c>
      <c r="D35" s="63"/>
      <c r="E35" s="62">
        <v>1000</v>
      </c>
      <c r="F35" s="63" t="s">
        <v>288</v>
      </c>
      <c r="G35" s="63" t="s">
        <v>282</v>
      </c>
      <c r="H35" s="63" t="s">
        <v>159</v>
      </c>
      <c r="I35" s="63" t="s">
        <v>159</v>
      </c>
      <c r="K35" s="70" t="s">
        <v>273</v>
      </c>
      <c r="L35" s="70" t="s">
        <v>274</v>
      </c>
      <c r="M35" s="72" t="s">
        <v>275</v>
      </c>
      <c r="N35" s="71"/>
      <c r="O35" s="70" t="s">
        <v>276</v>
      </c>
      <c r="P35" s="71" t="s">
        <v>277</v>
      </c>
      <c r="Q35" s="71" t="s">
        <v>278</v>
      </c>
      <c r="R35" s="71" t="s">
        <v>279</v>
      </c>
      <c r="S35" s="71" t="s">
        <v>279</v>
      </c>
    </row>
    <row r="36" spans="1:19" ht="15.6" x14ac:dyDescent="0.3">
      <c r="A36" s="62">
        <v>21</v>
      </c>
      <c r="B36" s="62">
        <v>25</v>
      </c>
      <c r="C36" s="64" t="s">
        <v>58</v>
      </c>
      <c r="D36" s="63"/>
      <c r="E36" s="62">
        <v>1000</v>
      </c>
      <c r="F36" s="63" t="s">
        <v>288</v>
      </c>
      <c r="G36" s="63" t="s">
        <v>282</v>
      </c>
      <c r="H36" s="63" t="s">
        <v>159</v>
      </c>
      <c r="I36" s="63" t="s">
        <v>159</v>
      </c>
      <c r="K36" s="73">
        <v>2</v>
      </c>
      <c r="L36" s="73">
        <v>7</v>
      </c>
      <c r="M36" s="75" t="s">
        <v>102</v>
      </c>
      <c r="N36" s="74"/>
      <c r="O36" s="73">
        <v>1397</v>
      </c>
      <c r="P36" s="74" t="s">
        <v>309</v>
      </c>
      <c r="Q36" s="74" t="s">
        <v>302</v>
      </c>
      <c r="R36" s="74" t="s">
        <v>163</v>
      </c>
      <c r="S36" s="74" t="s">
        <v>163</v>
      </c>
    </row>
    <row r="37" spans="1:19" ht="15.6" x14ac:dyDescent="0.3">
      <c r="A37" s="62">
        <v>22</v>
      </c>
      <c r="B37" s="62">
        <v>22</v>
      </c>
      <c r="C37" s="64" t="s">
        <v>79</v>
      </c>
      <c r="D37" s="63"/>
      <c r="E37" s="62">
        <v>1000</v>
      </c>
      <c r="F37" s="63" t="s">
        <v>288</v>
      </c>
      <c r="G37" s="63" t="s">
        <v>282</v>
      </c>
      <c r="H37" s="63" t="s">
        <v>159</v>
      </c>
      <c r="I37" s="63" t="s">
        <v>159</v>
      </c>
      <c r="K37" s="73">
        <v>12</v>
      </c>
      <c r="L37" s="73">
        <v>32</v>
      </c>
      <c r="M37" s="75" t="s">
        <v>95</v>
      </c>
      <c r="N37" s="74"/>
      <c r="O37" s="73">
        <v>1089</v>
      </c>
      <c r="P37" s="74" t="s">
        <v>309</v>
      </c>
      <c r="Q37" s="74" t="s">
        <v>302</v>
      </c>
      <c r="R37" s="74" t="s">
        <v>290</v>
      </c>
      <c r="S37" s="74" t="s">
        <v>290</v>
      </c>
    </row>
    <row r="38" spans="1:19" ht="15.6" x14ac:dyDescent="0.3">
      <c r="A38" s="62">
        <v>24</v>
      </c>
      <c r="B38" s="62">
        <v>16</v>
      </c>
      <c r="C38" s="64" t="s">
        <v>82</v>
      </c>
      <c r="D38" s="63"/>
      <c r="E38" s="62">
        <v>1000</v>
      </c>
      <c r="F38" s="63" t="s">
        <v>288</v>
      </c>
      <c r="G38" s="63" t="s">
        <v>282</v>
      </c>
      <c r="H38" s="63" t="s">
        <v>159</v>
      </c>
      <c r="I38" s="63" t="s">
        <v>159</v>
      </c>
      <c r="K38" s="73">
        <v>13</v>
      </c>
      <c r="L38" s="73">
        <v>15</v>
      </c>
      <c r="M38" s="75" t="s">
        <v>106</v>
      </c>
      <c r="N38" s="74"/>
      <c r="O38" s="73">
        <v>1298</v>
      </c>
      <c r="P38" s="74" t="s">
        <v>309</v>
      </c>
      <c r="Q38" s="74" t="s">
        <v>302</v>
      </c>
      <c r="R38" s="74" t="s">
        <v>161</v>
      </c>
      <c r="S38" s="74" t="s">
        <v>161</v>
      </c>
    </row>
    <row r="39" spans="1:19" ht="15.6" x14ac:dyDescent="0.3">
      <c r="A39" s="62">
        <v>25</v>
      </c>
      <c r="B39" s="62">
        <v>21</v>
      </c>
      <c r="C39" s="64" t="s">
        <v>83</v>
      </c>
      <c r="D39" s="63"/>
      <c r="E39" s="62">
        <v>1000</v>
      </c>
      <c r="F39" s="63" t="s">
        <v>288</v>
      </c>
      <c r="G39" s="63" t="s">
        <v>282</v>
      </c>
      <c r="H39" s="63" t="s">
        <v>159</v>
      </c>
      <c r="I39" s="63" t="s">
        <v>159</v>
      </c>
      <c r="K39" s="73">
        <v>14</v>
      </c>
      <c r="L39" s="73">
        <v>14</v>
      </c>
      <c r="M39" s="75" t="s">
        <v>107</v>
      </c>
      <c r="N39" s="74"/>
      <c r="O39" s="73">
        <v>1298</v>
      </c>
      <c r="P39" s="74" t="s">
        <v>309</v>
      </c>
      <c r="Q39" s="74" t="s">
        <v>302</v>
      </c>
      <c r="R39" s="74" t="s">
        <v>161</v>
      </c>
      <c r="S39" s="74" t="s">
        <v>161</v>
      </c>
    </row>
    <row r="40" spans="1:19" ht="15.6" x14ac:dyDescent="0.3">
      <c r="A40" s="62">
        <v>26</v>
      </c>
      <c r="B40" s="62">
        <v>14</v>
      </c>
      <c r="C40" s="64" t="s">
        <v>62</v>
      </c>
      <c r="D40" s="63"/>
      <c r="E40" s="62">
        <v>1042</v>
      </c>
      <c r="F40" s="63" t="s">
        <v>288</v>
      </c>
      <c r="G40" s="63" t="s">
        <v>282</v>
      </c>
      <c r="H40" s="63" t="s">
        <v>286</v>
      </c>
      <c r="I40" s="63" t="s">
        <v>286</v>
      </c>
      <c r="K40" s="73">
        <v>25</v>
      </c>
      <c r="L40" s="73">
        <v>47</v>
      </c>
      <c r="M40" s="75" t="s">
        <v>96</v>
      </c>
      <c r="N40" s="74"/>
      <c r="O40" s="73">
        <v>1000</v>
      </c>
      <c r="P40" s="74" t="s">
        <v>309</v>
      </c>
      <c r="Q40" s="74" t="s">
        <v>302</v>
      </c>
      <c r="R40" s="74" t="s">
        <v>161</v>
      </c>
      <c r="S40" s="74" t="s">
        <v>161</v>
      </c>
    </row>
    <row r="41" spans="1:19" ht="15.6" x14ac:dyDescent="0.3">
      <c r="A41" s="62">
        <v>27</v>
      </c>
      <c r="B41" s="62">
        <v>37</v>
      </c>
      <c r="C41" s="64" t="s">
        <v>63</v>
      </c>
      <c r="D41" s="63"/>
      <c r="E41" s="62">
        <v>1000</v>
      </c>
      <c r="F41" s="63" t="s">
        <v>288</v>
      </c>
      <c r="G41" s="63" t="s">
        <v>282</v>
      </c>
      <c r="H41" s="63" t="s">
        <v>286</v>
      </c>
      <c r="I41" s="63" t="s">
        <v>286</v>
      </c>
      <c r="K41" s="73">
        <v>26</v>
      </c>
      <c r="L41" s="73">
        <v>19</v>
      </c>
      <c r="M41" s="75" t="s">
        <v>94</v>
      </c>
      <c r="N41" s="74"/>
      <c r="O41" s="73">
        <v>1241</v>
      </c>
      <c r="P41" s="74" t="s">
        <v>309</v>
      </c>
      <c r="Q41" s="74" t="s">
        <v>302</v>
      </c>
      <c r="R41" s="74" t="s">
        <v>283</v>
      </c>
      <c r="S41" s="74" t="s">
        <v>283</v>
      </c>
    </row>
    <row r="42" spans="1:19" ht="15.6" x14ac:dyDescent="0.3">
      <c r="A42" s="62">
        <v>28</v>
      </c>
      <c r="B42" s="62">
        <v>32</v>
      </c>
      <c r="C42" s="64" t="s">
        <v>85</v>
      </c>
      <c r="D42" s="63"/>
      <c r="E42" s="62">
        <v>1000</v>
      </c>
      <c r="F42" s="63" t="s">
        <v>288</v>
      </c>
      <c r="G42" s="63" t="s">
        <v>282</v>
      </c>
      <c r="H42" s="63" t="s">
        <v>286</v>
      </c>
      <c r="I42" s="63" t="s">
        <v>286</v>
      </c>
      <c r="K42" s="73">
        <v>29</v>
      </c>
      <c r="L42" s="73">
        <v>21</v>
      </c>
      <c r="M42" s="75" t="s">
        <v>109</v>
      </c>
      <c r="N42" s="74"/>
      <c r="O42" s="73">
        <v>1189</v>
      </c>
      <c r="P42" s="74" t="s">
        <v>309</v>
      </c>
      <c r="Q42" s="74" t="s">
        <v>302</v>
      </c>
      <c r="R42" s="74" t="s">
        <v>159</v>
      </c>
      <c r="S42" s="74" t="s">
        <v>159</v>
      </c>
    </row>
    <row r="43" spans="1:19" ht="15.6" x14ac:dyDescent="0.3">
      <c r="A43" s="62">
        <v>33</v>
      </c>
      <c r="B43" s="62">
        <v>42</v>
      </c>
      <c r="C43" s="64" t="s">
        <v>86</v>
      </c>
      <c r="D43" s="63"/>
      <c r="E43" s="62">
        <v>1000</v>
      </c>
      <c r="F43" s="63" t="s">
        <v>288</v>
      </c>
      <c r="G43" s="63" t="s">
        <v>282</v>
      </c>
      <c r="H43" s="63" t="s">
        <v>157</v>
      </c>
      <c r="I43" s="63" t="s">
        <v>157</v>
      </c>
      <c r="K43" s="73">
        <v>33</v>
      </c>
      <c r="L43" s="73">
        <v>36</v>
      </c>
      <c r="M43" s="75" t="s">
        <v>110</v>
      </c>
      <c r="N43" s="74"/>
      <c r="O43" s="73">
        <v>1063</v>
      </c>
      <c r="P43" s="74" t="s">
        <v>309</v>
      </c>
      <c r="Q43" s="74" t="s">
        <v>302</v>
      </c>
      <c r="R43" s="74" t="s">
        <v>159</v>
      </c>
      <c r="S43" s="74" t="s">
        <v>159</v>
      </c>
    </row>
    <row r="44" spans="1:19" ht="15.6" x14ac:dyDescent="0.3">
      <c r="A44" s="62">
        <v>34</v>
      </c>
      <c r="B44" s="62">
        <v>7</v>
      </c>
      <c r="C44" s="64" t="s">
        <v>88</v>
      </c>
      <c r="D44" s="63"/>
      <c r="E44" s="62">
        <v>1112</v>
      </c>
      <c r="F44" s="63" t="s">
        <v>288</v>
      </c>
      <c r="G44" s="63" t="s">
        <v>282</v>
      </c>
      <c r="H44" s="63" t="s">
        <v>157</v>
      </c>
      <c r="I44" s="63" t="s">
        <v>157</v>
      </c>
      <c r="K44" s="73">
        <v>39</v>
      </c>
      <c r="L44" s="73">
        <v>63</v>
      </c>
      <c r="M44" s="75" t="s">
        <v>111</v>
      </c>
      <c r="N44" s="74"/>
      <c r="O44" s="73">
        <v>1000</v>
      </c>
      <c r="P44" s="74" t="s">
        <v>309</v>
      </c>
      <c r="Q44" s="74" t="s">
        <v>302</v>
      </c>
      <c r="R44" s="74" t="s">
        <v>159</v>
      </c>
      <c r="S44" s="74" t="s">
        <v>159</v>
      </c>
    </row>
    <row r="45" spans="1:19" ht="15.6" x14ac:dyDescent="0.3">
      <c r="A45" s="62">
        <v>36</v>
      </c>
      <c r="B45" s="62">
        <v>36</v>
      </c>
      <c r="C45" s="64" t="s">
        <v>89</v>
      </c>
      <c r="D45" s="63"/>
      <c r="E45" s="62">
        <v>1000</v>
      </c>
      <c r="F45" s="63" t="s">
        <v>288</v>
      </c>
      <c r="G45" s="63" t="s">
        <v>282</v>
      </c>
      <c r="H45" s="63" t="s">
        <v>291</v>
      </c>
      <c r="I45" s="63" t="s">
        <v>291</v>
      </c>
      <c r="K45" s="73">
        <v>46</v>
      </c>
      <c r="L45" s="73">
        <v>34</v>
      </c>
      <c r="M45" s="75" t="s">
        <v>97</v>
      </c>
      <c r="N45" s="74"/>
      <c r="O45" s="73">
        <v>1073</v>
      </c>
      <c r="P45" s="74" t="s">
        <v>309</v>
      </c>
      <c r="Q45" s="74" t="s">
        <v>302</v>
      </c>
      <c r="R45" s="74" t="s">
        <v>286</v>
      </c>
      <c r="S45" s="74" t="s">
        <v>286</v>
      </c>
    </row>
    <row r="46" spans="1:19" ht="15.6" x14ac:dyDescent="0.3">
      <c r="A46" s="62">
        <v>38</v>
      </c>
      <c r="B46" s="62">
        <v>20</v>
      </c>
      <c r="C46" s="64" t="s">
        <v>90</v>
      </c>
      <c r="D46" s="63"/>
      <c r="E46" s="62">
        <v>1000</v>
      </c>
      <c r="F46" s="63" t="s">
        <v>288</v>
      </c>
      <c r="G46" s="63" t="s">
        <v>282</v>
      </c>
      <c r="H46" s="63" t="s">
        <v>291</v>
      </c>
      <c r="I46" s="63" t="s">
        <v>291</v>
      </c>
      <c r="K46" s="73">
        <v>48</v>
      </c>
      <c r="L46" s="73">
        <v>38</v>
      </c>
      <c r="M46" s="75" t="s">
        <v>98</v>
      </c>
      <c r="N46" s="74"/>
      <c r="O46" s="73">
        <v>1024</v>
      </c>
      <c r="P46" s="74" t="s">
        <v>309</v>
      </c>
      <c r="Q46" s="74" t="s">
        <v>302</v>
      </c>
      <c r="R46" s="74" t="s">
        <v>157</v>
      </c>
      <c r="S46" s="74" t="s">
        <v>157</v>
      </c>
    </row>
    <row r="47" spans="1:19" ht="15.6" x14ac:dyDescent="0.3">
      <c r="A47" s="62">
        <v>39</v>
      </c>
      <c r="B47" s="62">
        <v>24</v>
      </c>
      <c r="C47" s="64" t="s">
        <v>73</v>
      </c>
      <c r="D47" s="63"/>
      <c r="E47" s="62">
        <v>1000</v>
      </c>
      <c r="F47" s="63" t="s">
        <v>288</v>
      </c>
      <c r="G47" s="63" t="s">
        <v>282</v>
      </c>
      <c r="H47" s="63" t="s">
        <v>155</v>
      </c>
      <c r="I47" s="63" t="s">
        <v>155</v>
      </c>
      <c r="K47" s="73">
        <v>51</v>
      </c>
      <c r="L47" s="73">
        <v>45</v>
      </c>
      <c r="M47" s="75" t="s">
        <v>112</v>
      </c>
      <c r="N47" s="74"/>
      <c r="O47" s="73">
        <v>1000</v>
      </c>
      <c r="P47" s="74" t="s">
        <v>309</v>
      </c>
      <c r="Q47" s="74" t="s">
        <v>302</v>
      </c>
      <c r="R47" s="74" t="s">
        <v>157</v>
      </c>
      <c r="S47" s="74" t="s">
        <v>157</v>
      </c>
    </row>
    <row r="48" spans="1:19" ht="15.6" x14ac:dyDescent="0.3">
      <c r="A48" s="62">
        <v>41</v>
      </c>
      <c r="B48" s="62">
        <v>35</v>
      </c>
      <c r="C48" s="64" t="s">
        <v>91</v>
      </c>
      <c r="D48" s="63"/>
      <c r="E48" s="62">
        <v>1000</v>
      </c>
      <c r="F48" s="63" t="s">
        <v>288</v>
      </c>
      <c r="G48" s="63" t="s">
        <v>282</v>
      </c>
      <c r="H48" s="63" t="s">
        <v>155</v>
      </c>
      <c r="I48" s="63" t="s">
        <v>155</v>
      </c>
      <c r="K48" s="73">
        <v>52</v>
      </c>
      <c r="L48" s="73">
        <v>58</v>
      </c>
      <c r="M48" s="75" t="s">
        <v>99</v>
      </c>
      <c r="N48" s="74"/>
      <c r="O48" s="73">
        <v>1000</v>
      </c>
      <c r="P48" s="74" t="s">
        <v>309</v>
      </c>
      <c r="Q48" s="74" t="s">
        <v>302</v>
      </c>
      <c r="R48" s="74" t="s">
        <v>157</v>
      </c>
      <c r="S48" s="74" t="s">
        <v>157</v>
      </c>
    </row>
    <row r="49" spans="1:19" ht="15.6" x14ac:dyDescent="0.3">
      <c r="A49" s="62">
        <v>42</v>
      </c>
      <c r="B49" s="62">
        <v>17</v>
      </c>
      <c r="C49" s="64" t="s">
        <v>92</v>
      </c>
      <c r="D49" s="63"/>
      <c r="E49" s="62">
        <v>1000</v>
      </c>
      <c r="F49" s="63" t="s">
        <v>288</v>
      </c>
      <c r="G49" s="63" t="s">
        <v>282</v>
      </c>
      <c r="H49" s="63" t="s">
        <v>292</v>
      </c>
      <c r="I49" s="63" t="s">
        <v>292</v>
      </c>
      <c r="K49" s="73">
        <v>54</v>
      </c>
      <c r="L49" s="73">
        <v>52</v>
      </c>
      <c r="M49" s="75" t="s">
        <v>116</v>
      </c>
      <c r="N49" s="74"/>
      <c r="O49" s="73">
        <v>1000</v>
      </c>
      <c r="P49" s="74" t="s">
        <v>309</v>
      </c>
      <c r="Q49" s="74" t="s">
        <v>302</v>
      </c>
      <c r="R49" s="74" t="s">
        <v>157</v>
      </c>
      <c r="S49" s="74" t="s">
        <v>157</v>
      </c>
    </row>
    <row r="50" spans="1:19" ht="15.6" x14ac:dyDescent="0.3">
      <c r="K50" s="73">
        <v>55</v>
      </c>
      <c r="L50" s="73">
        <v>41</v>
      </c>
      <c r="M50" s="75" t="s">
        <v>117</v>
      </c>
      <c r="N50" s="74"/>
      <c r="O50" s="73">
        <v>1000</v>
      </c>
      <c r="P50" s="74" t="s">
        <v>309</v>
      </c>
      <c r="Q50" s="74" t="s">
        <v>302</v>
      </c>
      <c r="R50" s="74" t="s">
        <v>157</v>
      </c>
      <c r="S50" s="74" t="s">
        <v>157</v>
      </c>
    </row>
    <row r="51" spans="1:19" ht="15.6" x14ac:dyDescent="0.3">
      <c r="A51" s="58" t="s">
        <v>293</v>
      </c>
      <c r="B51" s="55"/>
      <c r="C51" s="55"/>
      <c r="D51" s="55"/>
      <c r="E51" s="55"/>
      <c r="F51" s="55"/>
      <c r="G51" s="55"/>
      <c r="H51" s="55"/>
      <c r="I51" s="55"/>
      <c r="K51" s="73">
        <v>56</v>
      </c>
      <c r="L51" s="73">
        <v>51</v>
      </c>
      <c r="M51" s="75" t="s">
        <v>101</v>
      </c>
      <c r="N51" s="74"/>
      <c r="O51" s="73">
        <v>1000</v>
      </c>
      <c r="P51" s="74" t="s">
        <v>309</v>
      </c>
      <c r="Q51" s="74" t="s">
        <v>302</v>
      </c>
      <c r="R51" s="74" t="s">
        <v>157</v>
      </c>
      <c r="S51" s="74" t="s">
        <v>157</v>
      </c>
    </row>
    <row r="52" spans="1:19" ht="15.6" x14ac:dyDescent="0.3">
      <c r="K52" s="73">
        <v>57</v>
      </c>
      <c r="L52" s="73">
        <v>60</v>
      </c>
      <c r="M52" s="75" t="s">
        <v>118</v>
      </c>
      <c r="N52" s="74"/>
      <c r="O52" s="73">
        <v>1000</v>
      </c>
      <c r="P52" s="74" t="s">
        <v>309</v>
      </c>
      <c r="Q52" s="74" t="s">
        <v>302</v>
      </c>
      <c r="R52" s="74" t="s">
        <v>157</v>
      </c>
      <c r="S52" s="74" t="s">
        <v>157</v>
      </c>
    </row>
    <row r="53" spans="1:19" ht="15.6" x14ac:dyDescent="0.3">
      <c r="A53" s="59" t="s">
        <v>273</v>
      </c>
      <c r="B53" s="59" t="s">
        <v>274</v>
      </c>
      <c r="C53" s="61" t="s">
        <v>275</v>
      </c>
      <c r="D53" s="60"/>
      <c r="E53" s="59" t="s">
        <v>276</v>
      </c>
      <c r="F53" s="60" t="s">
        <v>277</v>
      </c>
      <c r="G53" s="60" t="s">
        <v>278</v>
      </c>
      <c r="H53" s="60" t="s">
        <v>279</v>
      </c>
      <c r="I53" s="60" t="s">
        <v>279</v>
      </c>
      <c r="K53" s="73">
        <v>58</v>
      </c>
      <c r="L53" s="73">
        <v>44</v>
      </c>
      <c r="M53" s="75" t="s">
        <v>103</v>
      </c>
      <c r="N53" s="74"/>
      <c r="O53" s="73">
        <v>1000</v>
      </c>
      <c r="P53" s="74" t="s">
        <v>309</v>
      </c>
      <c r="Q53" s="74" t="s">
        <v>302</v>
      </c>
      <c r="R53" s="74" t="s">
        <v>291</v>
      </c>
      <c r="S53" s="74" t="s">
        <v>291</v>
      </c>
    </row>
    <row r="54" spans="1:19" ht="15.6" x14ac:dyDescent="0.3">
      <c r="A54" s="62">
        <v>8</v>
      </c>
      <c r="B54" s="62">
        <v>33</v>
      </c>
      <c r="C54" s="64" t="s">
        <v>31</v>
      </c>
      <c r="D54" s="63"/>
      <c r="E54" s="62">
        <v>1000</v>
      </c>
      <c r="F54" s="63" t="s">
        <v>294</v>
      </c>
      <c r="G54" s="63" t="s">
        <v>282</v>
      </c>
      <c r="H54" s="63" t="s">
        <v>161</v>
      </c>
      <c r="I54" s="63" t="s">
        <v>161</v>
      </c>
      <c r="K54" s="73">
        <v>59</v>
      </c>
      <c r="L54" s="73">
        <v>59</v>
      </c>
      <c r="M54" s="75" t="s">
        <v>104</v>
      </c>
      <c r="N54" s="74"/>
      <c r="O54" s="73">
        <v>1000</v>
      </c>
      <c r="P54" s="74" t="s">
        <v>309</v>
      </c>
      <c r="Q54" s="74" t="s">
        <v>302</v>
      </c>
      <c r="R54" s="74" t="s">
        <v>291</v>
      </c>
      <c r="S54" s="74" t="s">
        <v>291</v>
      </c>
    </row>
    <row r="55" spans="1:19" ht="15.6" x14ac:dyDescent="0.3">
      <c r="A55" s="62">
        <v>19</v>
      </c>
      <c r="B55" s="62">
        <v>29</v>
      </c>
      <c r="C55" s="64" t="s">
        <v>29</v>
      </c>
      <c r="D55" s="63"/>
      <c r="E55" s="62">
        <v>1000</v>
      </c>
      <c r="F55" s="63" t="s">
        <v>294</v>
      </c>
      <c r="G55" s="63" t="s">
        <v>282</v>
      </c>
      <c r="H55" s="63" t="s">
        <v>159</v>
      </c>
      <c r="I55" s="63" t="s">
        <v>159</v>
      </c>
      <c r="K55" s="73">
        <v>60</v>
      </c>
      <c r="L55" s="73">
        <v>61</v>
      </c>
      <c r="M55" s="75" t="s">
        <v>119</v>
      </c>
      <c r="N55" s="74"/>
      <c r="O55" s="73">
        <v>1000</v>
      </c>
      <c r="P55" s="74" t="s">
        <v>309</v>
      </c>
      <c r="Q55" s="74" t="s">
        <v>302</v>
      </c>
      <c r="R55" s="74" t="s">
        <v>291</v>
      </c>
      <c r="S55" s="74" t="s">
        <v>291</v>
      </c>
    </row>
    <row r="56" spans="1:19" ht="15.6" x14ac:dyDescent="0.3">
      <c r="A56" s="62">
        <v>23</v>
      </c>
      <c r="B56" s="62">
        <v>26</v>
      </c>
      <c r="C56" s="64" t="s">
        <v>33</v>
      </c>
      <c r="D56" s="63"/>
      <c r="E56" s="62">
        <v>1000</v>
      </c>
      <c r="F56" s="63" t="s">
        <v>294</v>
      </c>
      <c r="G56" s="63" t="s">
        <v>282</v>
      </c>
      <c r="H56" s="63" t="s">
        <v>159</v>
      </c>
      <c r="I56" s="63" t="s">
        <v>159</v>
      </c>
      <c r="K56" s="73">
        <v>61</v>
      </c>
      <c r="L56" s="73">
        <v>54</v>
      </c>
      <c r="M56" s="75" t="s">
        <v>120</v>
      </c>
      <c r="N56" s="74"/>
      <c r="O56" s="73">
        <v>1000</v>
      </c>
      <c r="P56" s="74" t="s">
        <v>309</v>
      </c>
      <c r="Q56" s="74" t="s">
        <v>302</v>
      </c>
      <c r="R56" s="74" t="s">
        <v>291</v>
      </c>
      <c r="S56" s="74" t="s">
        <v>291</v>
      </c>
    </row>
    <row r="57" spans="1:19" ht="15.6" x14ac:dyDescent="0.3">
      <c r="A57" s="62">
        <v>30</v>
      </c>
      <c r="B57" s="62">
        <v>18</v>
      </c>
      <c r="C57" s="64" t="s">
        <v>34</v>
      </c>
      <c r="D57" s="63"/>
      <c r="E57" s="62">
        <v>1000</v>
      </c>
      <c r="F57" s="63" t="s">
        <v>294</v>
      </c>
      <c r="G57" s="63" t="s">
        <v>282</v>
      </c>
      <c r="H57" s="63" t="s">
        <v>286</v>
      </c>
      <c r="I57" s="63" t="s">
        <v>286</v>
      </c>
      <c r="K57" s="73">
        <v>64</v>
      </c>
      <c r="L57" s="73">
        <v>37</v>
      </c>
      <c r="M57" s="75" t="s">
        <v>100</v>
      </c>
      <c r="N57" s="74"/>
      <c r="O57" s="73">
        <v>1062</v>
      </c>
      <c r="P57" s="74" t="s">
        <v>309</v>
      </c>
      <c r="Q57" s="74" t="s">
        <v>302</v>
      </c>
      <c r="R57" s="74" t="s">
        <v>155</v>
      </c>
      <c r="S57" s="74" t="s">
        <v>155</v>
      </c>
    </row>
    <row r="58" spans="1:19" ht="15.6" x14ac:dyDescent="0.3">
      <c r="A58" s="62">
        <v>31</v>
      </c>
      <c r="B58" s="62">
        <v>28</v>
      </c>
      <c r="C58" s="64" t="s">
        <v>36</v>
      </c>
      <c r="D58" s="63"/>
      <c r="E58" s="62">
        <v>1000</v>
      </c>
      <c r="F58" s="63" t="s">
        <v>294</v>
      </c>
      <c r="G58" s="63" t="s">
        <v>282</v>
      </c>
      <c r="H58" s="63" t="s">
        <v>157</v>
      </c>
      <c r="I58" s="63" t="s">
        <v>157</v>
      </c>
      <c r="K58" s="73">
        <v>65</v>
      </c>
      <c r="L58" s="73">
        <v>67</v>
      </c>
      <c r="M58" s="75" t="s">
        <v>121</v>
      </c>
      <c r="N58" s="74"/>
      <c r="O58" s="73">
        <v>1000</v>
      </c>
      <c r="P58" s="74" t="s">
        <v>309</v>
      </c>
      <c r="Q58" s="74" t="s">
        <v>302</v>
      </c>
      <c r="R58" s="74" t="s">
        <v>155</v>
      </c>
      <c r="S58" s="74" t="s">
        <v>155</v>
      </c>
    </row>
    <row r="59" spans="1:19" ht="15.6" x14ac:dyDescent="0.3">
      <c r="A59" s="62">
        <v>32</v>
      </c>
      <c r="B59" s="62">
        <v>38</v>
      </c>
      <c r="C59" s="64" t="s">
        <v>41</v>
      </c>
      <c r="D59" s="63"/>
      <c r="E59" s="62">
        <v>1000</v>
      </c>
      <c r="F59" s="63" t="s">
        <v>294</v>
      </c>
      <c r="G59" s="63" t="s">
        <v>282</v>
      </c>
      <c r="H59" s="63" t="s">
        <v>157</v>
      </c>
      <c r="I59" s="63" t="s">
        <v>157</v>
      </c>
      <c r="K59" s="73">
        <v>66</v>
      </c>
      <c r="L59" s="73">
        <v>68</v>
      </c>
      <c r="M59" s="75" t="s">
        <v>122</v>
      </c>
      <c r="N59" s="74"/>
      <c r="O59" s="73">
        <v>1000</v>
      </c>
      <c r="P59" s="74" t="s">
        <v>309</v>
      </c>
      <c r="Q59" s="74" t="s">
        <v>302</v>
      </c>
      <c r="R59" s="74" t="s">
        <v>155</v>
      </c>
      <c r="S59" s="74" t="s">
        <v>155</v>
      </c>
    </row>
    <row r="60" spans="1:19" ht="15.6" x14ac:dyDescent="0.3">
      <c r="A60" s="62">
        <v>35</v>
      </c>
      <c r="B60" s="62">
        <v>30</v>
      </c>
      <c r="C60" s="64" t="s">
        <v>44</v>
      </c>
      <c r="D60" s="63"/>
      <c r="E60" s="62">
        <v>1000</v>
      </c>
      <c r="F60" s="63" t="s">
        <v>294</v>
      </c>
      <c r="G60" s="63" t="s">
        <v>282</v>
      </c>
      <c r="H60" s="63" t="s">
        <v>291</v>
      </c>
      <c r="I60" s="63" t="s">
        <v>291</v>
      </c>
      <c r="K60" s="73">
        <v>69</v>
      </c>
      <c r="L60" s="73">
        <v>42</v>
      </c>
      <c r="M60" s="75" t="s">
        <v>108</v>
      </c>
      <c r="N60" s="74"/>
      <c r="O60" s="73">
        <v>1000</v>
      </c>
      <c r="P60" s="74" t="s">
        <v>309</v>
      </c>
      <c r="Q60" s="74" t="s">
        <v>302</v>
      </c>
      <c r="R60" s="74" t="s">
        <v>310</v>
      </c>
      <c r="S60" s="74" t="s">
        <v>310</v>
      </c>
    </row>
    <row r="61" spans="1:19" ht="15.6" x14ac:dyDescent="0.3">
      <c r="A61" s="62">
        <v>37</v>
      </c>
      <c r="B61" s="62">
        <v>27</v>
      </c>
      <c r="C61" s="64" t="s">
        <v>295</v>
      </c>
      <c r="D61" s="63"/>
      <c r="E61" s="62">
        <v>1000</v>
      </c>
      <c r="F61" s="63" t="s">
        <v>294</v>
      </c>
      <c r="G61" s="63" t="s">
        <v>282</v>
      </c>
      <c r="H61" s="63" t="s">
        <v>291</v>
      </c>
      <c r="I61" s="63" t="s">
        <v>291</v>
      </c>
    </row>
    <row r="62" spans="1:19" ht="15.6" x14ac:dyDescent="0.3">
      <c r="A62" s="62">
        <v>40</v>
      </c>
      <c r="B62" s="62">
        <v>34</v>
      </c>
      <c r="C62" s="64" t="s">
        <v>47</v>
      </c>
      <c r="D62" s="63"/>
      <c r="E62" s="62">
        <v>1000</v>
      </c>
      <c r="F62" s="63" t="s">
        <v>294</v>
      </c>
      <c r="G62" s="63" t="s">
        <v>282</v>
      </c>
      <c r="H62" s="63" t="s">
        <v>155</v>
      </c>
      <c r="I62" s="63" t="s">
        <v>155</v>
      </c>
      <c r="K62" s="69" t="s">
        <v>311</v>
      </c>
      <c r="L62" s="66"/>
      <c r="M62" s="66"/>
      <c r="N62" s="66"/>
      <c r="O62" s="66"/>
      <c r="P62" s="66"/>
      <c r="Q62" s="66"/>
      <c r="R62" s="66"/>
      <c r="S62" s="66"/>
    </row>
    <row r="64" spans="1:19" ht="15.6" x14ac:dyDescent="0.3">
      <c r="A64" s="57" t="s">
        <v>296</v>
      </c>
      <c r="B64" s="55"/>
      <c r="C64" s="55"/>
      <c r="D64" s="55"/>
      <c r="E64" s="55"/>
      <c r="F64" s="55"/>
      <c r="G64" s="55"/>
      <c r="H64" s="55"/>
      <c r="I64" s="55"/>
      <c r="K64" s="70" t="s">
        <v>273</v>
      </c>
      <c r="L64" s="70" t="s">
        <v>274</v>
      </c>
      <c r="M64" s="72" t="s">
        <v>275</v>
      </c>
      <c r="N64" s="71"/>
      <c r="O64" s="70" t="s">
        <v>276</v>
      </c>
      <c r="P64" s="71" t="s">
        <v>277</v>
      </c>
      <c r="Q64" s="71" t="s">
        <v>278</v>
      </c>
      <c r="R64" s="71" t="s">
        <v>279</v>
      </c>
      <c r="S64" s="71" t="s">
        <v>279</v>
      </c>
    </row>
    <row r="65" spans="1:19" ht="15.6" x14ac:dyDescent="0.3">
      <c r="A65" s="57" t="s">
        <v>297</v>
      </c>
      <c r="K65" s="73">
        <v>1</v>
      </c>
      <c r="L65" s="73">
        <v>1</v>
      </c>
      <c r="M65" s="75" t="s">
        <v>312</v>
      </c>
      <c r="N65" s="74"/>
      <c r="O65" s="73">
        <v>1910</v>
      </c>
      <c r="P65" s="74" t="s">
        <v>313</v>
      </c>
      <c r="Q65" s="74" t="s">
        <v>302</v>
      </c>
      <c r="R65" s="74" t="s">
        <v>168</v>
      </c>
      <c r="S65" s="74" t="s">
        <v>168</v>
      </c>
    </row>
    <row r="66" spans="1:19" ht="15.6" x14ac:dyDescent="0.3">
      <c r="A66" s="57" t="s">
        <v>298</v>
      </c>
      <c r="K66" s="73">
        <v>3</v>
      </c>
      <c r="L66" s="73">
        <v>6</v>
      </c>
      <c r="M66" s="75" t="s">
        <v>314</v>
      </c>
      <c r="N66" s="74"/>
      <c r="O66" s="73">
        <v>1402</v>
      </c>
      <c r="P66" s="74" t="s">
        <v>313</v>
      </c>
      <c r="Q66" s="74" t="s">
        <v>302</v>
      </c>
      <c r="R66" s="74" t="s">
        <v>163</v>
      </c>
      <c r="S66" s="74" t="s">
        <v>163</v>
      </c>
    </row>
    <row r="67" spans="1:19" ht="15.6" x14ac:dyDescent="0.3">
      <c r="K67" s="73">
        <v>5</v>
      </c>
      <c r="L67" s="73">
        <v>8</v>
      </c>
      <c r="M67" s="75" t="s">
        <v>134</v>
      </c>
      <c r="N67" s="74"/>
      <c r="O67" s="73">
        <v>1395</v>
      </c>
      <c r="P67" s="74" t="s">
        <v>313</v>
      </c>
      <c r="Q67" s="74" t="s">
        <v>302</v>
      </c>
      <c r="R67" s="74" t="s">
        <v>163</v>
      </c>
      <c r="S67" s="74" t="s">
        <v>163</v>
      </c>
    </row>
    <row r="68" spans="1:19" ht="15.6" x14ac:dyDescent="0.3">
      <c r="K68" s="73">
        <v>6</v>
      </c>
      <c r="L68" s="73">
        <v>2</v>
      </c>
      <c r="M68" s="75" t="s">
        <v>125</v>
      </c>
      <c r="N68" s="74"/>
      <c r="O68" s="73">
        <v>1587</v>
      </c>
      <c r="P68" s="74" t="s">
        <v>313</v>
      </c>
      <c r="Q68" s="74" t="s">
        <v>302</v>
      </c>
      <c r="R68" s="74" t="s">
        <v>163</v>
      </c>
      <c r="S68" s="74" t="s">
        <v>163</v>
      </c>
    </row>
    <row r="69" spans="1:19" ht="15.6" x14ac:dyDescent="0.3">
      <c r="K69" s="73">
        <v>11</v>
      </c>
      <c r="L69" s="73">
        <v>10</v>
      </c>
      <c r="M69" s="75" t="s">
        <v>124</v>
      </c>
      <c r="N69" s="74"/>
      <c r="O69" s="73">
        <v>1378</v>
      </c>
      <c r="P69" s="74" t="s">
        <v>313</v>
      </c>
      <c r="Q69" s="74" t="s">
        <v>302</v>
      </c>
      <c r="R69" s="74" t="s">
        <v>290</v>
      </c>
      <c r="S69" s="74" t="s">
        <v>290</v>
      </c>
    </row>
    <row r="70" spans="1:19" ht="15.6" x14ac:dyDescent="0.3">
      <c r="K70" s="73">
        <v>17</v>
      </c>
      <c r="L70" s="73">
        <v>24</v>
      </c>
      <c r="M70" s="75" t="s">
        <v>127</v>
      </c>
      <c r="N70" s="74"/>
      <c r="O70" s="73">
        <v>1145</v>
      </c>
      <c r="P70" s="74" t="s">
        <v>313</v>
      </c>
      <c r="Q70" s="74" t="s">
        <v>302</v>
      </c>
      <c r="R70" s="74" t="s">
        <v>161</v>
      </c>
      <c r="S70" s="74" t="s">
        <v>161</v>
      </c>
    </row>
    <row r="71" spans="1:19" ht="15.6" x14ac:dyDescent="0.3">
      <c r="K71" s="73">
        <v>18</v>
      </c>
      <c r="L71" s="73">
        <v>11</v>
      </c>
      <c r="M71" s="75" t="s">
        <v>128</v>
      </c>
      <c r="N71" s="74"/>
      <c r="O71" s="73">
        <v>1376</v>
      </c>
      <c r="P71" s="74" t="s">
        <v>313</v>
      </c>
      <c r="Q71" s="74" t="s">
        <v>302</v>
      </c>
      <c r="R71" s="74" t="s">
        <v>161</v>
      </c>
      <c r="S71" s="74" t="s">
        <v>161</v>
      </c>
    </row>
    <row r="72" spans="1:19" ht="15.6" x14ac:dyDescent="0.3">
      <c r="K72" s="73">
        <v>22</v>
      </c>
      <c r="L72" s="73">
        <v>22</v>
      </c>
      <c r="M72" s="75" t="s">
        <v>131</v>
      </c>
      <c r="N72" s="74"/>
      <c r="O72" s="73">
        <v>1188</v>
      </c>
      <c r="P72" s="74" t="s">
        <v>313</v>
      </c>
      <c r="Q72" s="74" t="s">
        <v>302</v>
      </c>
      <c r="R72" s="74" t="s">
        <v>161</v>
      </c>
      <c r="S72" s="74" t="s">
        <v>161</v>
      </c>
    </row>
    <row r="73" spans="1:19" ht="15.6" x14ac:dyDescent="0.3">
      <c r="K73" s="73">
        <v>23</v>
      </c>
      <c r="L73" s="73">
        <v>35</v>
      </c>
      <c r="M73" s="75" t="s">
        <v>129</v>
      </c>
      <c r="N73" s="74"/>
      <c r="O73" s="73">
        <v>1070</v>
      </c>
      <c r="P73" s="74" t="s">
        <v>313</v>
      </c>
      <c r="Q73" s="74" t="s">
        <v>302</v>
      </c>
      <c r="R73" s="74" t="s">
        <v>161</v>
      </c>
      <c r="S73" s="74" t="s">
        <v>161</v>
      </c>
    </row>
    <row r="74" spans="1:19" ht="15.6" x14ac:dyDescent="0.3">
      <c r="K74" s="73">
        <v>24</v>
      </c>
      <c r="L74" s="73">
        <v>30</v>
      </c>
      <c r="M74" s="75" t="s">
        <v>133</v>
      </c>
      <c r="N74" s="74"/>
      <c r="O74" s="73">
        <v>1103</v>
      </c>
      <c r="P74" s="74" t="s">
        <v>313</v>
      </c>
      <c r="Q74" s="74" t="s">
        <v>302</v>
      </c>
      <c r="R74" s="74" t="s">
        <v>161</v>
      </c>
      <c r="S74" s="74" t="s">
        <v>161</v>
      </c>
    </row>
    <row r="75" spans="1:19" ht="15.6" x14ac:dyDescent="0.3">
      <c r="K75" s="73">
        <v>27</v>
      </c>
      <c r="L75" s="73">
        <v>9</v>
      </c>
      <c r="M75" s="75" t="s">
        <v>126</v>
      </c>
      <c r="N75" s="74"/>
      <c r="O75" s="73">
        <v>1379</v>
      </c>
      <c r="P75" s="74" t="s">
        <v>313</v>
      </c>
      <c r="Q75" s="74" t="s">
        <v>302</v>
      </c>
      <c r="R75" s="74" t="s">
        <v>159</v>
      </c>
      <c r="S75" s="74" t="s">
        <v>159</v>
      </c>
    </row>
    <row r="76" spans="1:19" ht="15.6" x14ac:dyDescent="0.3">
      <c r="K76" s="73">
        <v>28</v>
      </c>
      <c r="L76" s="73">
        <v>25</v>
      </c>
      <c r="M76" s="75" t="s">
        <v>132</v>
      </c>
      <c r="N76" s="74"/>
      <c r="O76" s="73">
        <v>1140</v>
      </c>
      <c r="P76" s="74" t="s">
        <v>313</v>
      </c>
      <c r="Q76" s="74" t="s">
        <v>302</v>
      </c>
      <c r="R76" s="74" t="s">
        <v>159</v>
      </c>
      <c r="S76" s="74" t="s">
        <v>159</v>
      </c>
    </row>
    <row r="77" spans="1:19" ht="15.6" x14ac:dyDescent="0.3">
      <c r="K77" s="73">
        <v>30</v>
      </c>
      <c r="L77" s="73">
        <v>27</v>
      </c>
      <c r="M77" s="75" t="s">
        <v>139</v>
      </c>
      <c r="N77" s="74"/>
      <c r="O77" s="73">
        <v>1130</v>
      </c>
      <c r="P77" s="74" t="s">
        <v>313</v>
      </c>
      <c r="Q77" s="74" t="s">
        <v>302</v>
      </c>
      <c r="R77" s="74" t="s">
        <v>159</v>
      </c>
      <c r="S77" s="74" t="s">
        <v>159</v>
      </c>
    </row>
    <row r="78" spans="1:19" ht="15.6" x14ac:dyDescent="0.3">
      <c r="K78" s="73">
        <v>35</v>
      </c>
      <c r="L78" s="73">
        <v>28</v>
      </c>
      <c r="M78" s="75" t="s">
        <v>140</v>
      </c>
      <c r="N78" s="74"/>
      <c r="O78" s="73">
        <v>1119</v>
      </c>
      <c r="P78" s="74" t="s">
        <v>313</v>
      </c>
      <c r="Q78" s="74" t="s">
        <v>302</v>
      </c>
      <c r="R78" s="74" t="s">
        <v>159</v>
      </c>
      <c r="S78" s="74" t="s">
        <v>159</v>
      </c>
    </row>
    <row r="79" spans="1:19" ht="15.6" x14ac:dyDescent="0.3">
      <c r="K79" s="73">
        <v>37</v>
      </c>
      <c r="L79" s="73">
        <v>69</v>
      </c>
      <c r="M79" s="75" t="s">
        <v>143</v>
      </c>
      <c r="N79" s="74"/>
      <c r="O79" s="73">
        <v>1000</v>
      </c>
      <c r="P79" s="74" t="s">
        <v>313</v>
      </c>
      <c r="Q79" s="74" t="s">
        <v>302</v>
      </c>
      <c r="R79" s="74" t="s">
        <v>159</v>
      </c>
      <c r="S79" s="74" t="s">
        <v>159</v>
      </c>
    </row>
    <row r="80" spans="1:19" ht="15.6" x14ac:dyDescent="0.3">
      <c r="K80" s="73">
        <v>40</v>
      </c>
      <c r="L80" s="73">
        <v>50</v>
      </c>
      <c r="M80" s="75" t="s">
        <v>135</v>
      </c>
      <c r="N80" s="74"/>
      <c r="O80" s="73">
        <v>1000</v>
      </c>
      <c r="P80" s="74" t="s">
        <v>313</v>
      </c>
      <c r="Q80" s="74" t="s">
        <v>302</v>
      </c>
      <c r="R80" s="74" t="s">
        <v>159</v>
      </c>
      <c r="S80" s="74" t="s">
        <v>159</v>
      </c>
    </row>
    <row r="81" spans="11:19" ht="15.6" x14ac:dyDescent="0.3">
      <c r="K81" s="73">
        <v>45</v>
      </c>
      <c r="L81" s="73">
        <v>65</v>
      </c>
      <c r="M81" s="75" t="s">
        <v>136</v>
      </c>
      <c r="N81" s="74"/>
      <c r="O81" s="73">
        <v>1000</v>
      </c>
      <c r="P81" s="74" t="s">
        <v>313</v>
      </c>
      <c r="Q81" s="74" t="s">
        <v>302</v>
      </c>
      <c r="R81" s="74" t="s">
        <v>286</v>
      </c>
      <c r="S81" s="74" t="s">
        <v>286</v>
      </c>
    </row>
    <row r="82" spans="11:19" ht="15.6" x14ac:dyDescent="0.3">
      <c r="K82" s="73">
        <v>53</v>
      </c>
      <c r="L82" s="73">
        <v>48</v>
      </c>
      <c r="M82" s="75" t="s">
        <v>145</v>
      </c>
      <c r="N82" s="74"/>
      <c r="O82" s="73">
        <v>1000</v>
      </c>
      <c r="P82" s="74" t="s">
        <v>313</v>
      </c>
      <c r="Q82" s="74" t="s">
        <v>302</v>
      </c>
      <c r="R82" s="74" t="s">
        <v>157</v>
      </c>
      <c r="S82" s="74" t="s">
        <v>157</v>
      </c>
    </row>
    <row r="83" spans="11:19" ht="15.6" x14ac:dyDescent="0.3">
      <c r="K83" s="73">
        <v>63</v>
      </c>
      <c r="L83" s="73">
        <v>26</v>
      </c>
      <c r="M83" s="75" t="s">
        <v>147</v>
      </c>
      <c r="N83" s="74"/>
      <c r="O83" s="73">
        <v>1134</v>
      </c>
      <c r="P83" s="74" t="s">
        <v>313</v>
      </c>
      <c r="Q83" s="74" t="s">
        <v>302</v>
      </c>
      <c r="R83" s="74" t="s">
        <v>155</v>
      </c>
      <c r="S83" s="74" t="s">
        <v>155</v>
      </c>
    </row>
    <row r="84" spans="11:19" ht="15.6" x14ac:dyDescent="0.3">
      <c r="K84" s="73">
        <v>67</v>
      </c>
      <c r="L84" s="73">
        <v>43</v>
      </c>
      <c r="M84" s="75" t="s">
        <v>148</v>
      </c>
      <c r="N84" s="74"/>
      <c r="O84" s="73">
        <v>1000</v>
      </c>
      <c r="P84" s="74" t="s">
        <v>313</v>
      </c>
      <c r="Q84" s="74" t="s">
        <v>302</v>
      </c>
      <c r="R84" s="74" t="s">
        <v>155</v>
      </c>
      <c r="S84" s="74" t="s">
        <v>155</v>
      </c>
    </row>
    <row r="85" spans="11:19" ht="15.6" x14ac:dyDescent="0.3">
      <c r="K85" s="73">
        <v>68</v>
      </c>
      <c r="L85" s="73">
        <v>57</v>
      </c>
      <c r="M85" s="75" t="s">
        <v>149</v>
      </c>
      <c r="N85" s="74"/>
      <c r="O85" s="73">
        <v>1000</v>
      </c>
      <c r="P85" s="74" t="s">
        <v>313</v>
      </c>
      <c r="Q85" s="74" t="s">
        <v>302</v>
      </c>
      <c r="R85" s="74" t="s">
        <v>315</v>
      </c>
      <c r="S85" s="74" t="s">
        <v>315</v>
      </c>
    </row>
    <row r="87" spans="11:19" ht="15.6" x14ac:dyDescent="0.3">
      <c r="K87" s="69" t="s">
        <v>316</v>
      </c>
      <c r="L87" s="66"/>
      <c r="M87" s="66"/>
      <c r="N87" s="66"/>
      <c r="O87" s="66"/>
      <c r="P87" s="66"/>
      <c r="Q87" s="66"/>
      <c r="R87" s="66"/>
      <c r="S87" s="66"/>
    </row>
    <row r="89" spans="11:19" ht="15.6" x14ac:dyDescent="0.3">
      <c r="K89" s="70" t="s">
        <v>273</v>
      </c>
      <c r="L89" s="70" t="s">
        <v>274</v>
      </c>
      <c r="M89" s="72" t="s">
        <v>275</v>
      </c>
      <c r="N89" s="71"/>
      <c r="O89" s="70" t="s">
        <v>276</v>
      </c>
      <c r="P89" s="71" t="s">
        <v>277</v>
      </c>
      <c r="Q89" s="71" t="s">
        <v>278</v>
      </c>
      <c r="R89" s="71" t="s">
        <v>279</v>
      </c>
      <c r="S89" s="71" t="s">
        <v>279</v>
      </c>
    </row>
    <row r="90" spans="11:19" ht="15.6" x14ac:dyDescent="0.3">
      <c r="K90" s="73">
        <v>4</v>
      </c>
      <c r="L90" s="73">
        <v>12</v>
      </c>
      <c r="M90" s="75" t="s">
        <v>156</v>
      </c>
      <c r="N90" s="74"/>
      <c r="O90" s="73">
        <v>1369</v>
      </c>
      <c r="P90" s="74" t="s">
        <v>317</v>
      </c>
      <c r="Q90" s="74" t="s">
        <v>302</v>
      </c>
      <c r="R90" s="74" t="s">
        <v>163</v>
      </c>
      <c r="S90" s="74" t="s">
        <v>163</v>
      </c>
    </row>
    <row r="91" spans="11:19" ht="15.6" x14ac:dyDescent="0.3">
      <c r="K91" s="73">
        <v>8</v>
      </c>
      <c r="L91" s="73">
        <v>4</v>
      </c>
      <c r="M91" s="75" t="s">
        <v>160</v>
      </c>
      <c r="N91" s="74"/>
      <c r="O91" s="73">
        <v>1503</v>
      </c>
      <c r="P91" s="74" t="s">
        <v>317</v>
      </c>
      <c r="Q91" s="74" t="s">
        <v>302</v>
      </c>
      <c r="R91" s="74" t="s">
        <v>290</v>
      </c>
      <c r="S91" s="74" t="s">
        <v>290</v>
      </c>
    </row>
    <row r="92" spans="11:19" ht="15.6" x14ac:dyDescent="0.3">
      <c r="K92" s="73">
        <v>10</v>
      </c>
      <c r="L92" s="73">
        <v>3</v>
      </c>
      <c r="M92" s="75" t="s">
        <v>164</v>
      </c>
      <c r="N92" s="74"/>
      <c r="O92" s="73">
        <v>1520</v>
      </c>
      <c r="P92" s="74" t="s">
        <v>317</v>
      </c>
      <c r="Q92" s="74" t="s">
        <v>302</v>
      </c>
      <c r="R92" s="74" t="s">
        <v>290</v>
      </c>
      <c r="S92" s="74" t="s">
        <v>290</v>
      </c>
    </row>
    <row r="93" spans="11:19" ht="15.6" x14ac:dyDescent="0.3">
      <c r="K93" s="73">
        <v>15</v>
      </c>
      <c r="L93" s="73">
        <v>17</v>
      </c>
      <c r="M93" s="75" t="s">
        <v>154</v>
      </c>
      <c r="N93" s="74"/>
      <c r="O93" s="73">
        <v>1270</v>
      </c>
      <c r="P93" s="74" t="s">
        <v>317</v>
      </c>
      <c r="Q93" s="74" t="s">
        <v>302</v>
      </c>
      <c r="R93" s="74" t="s">
        <v>161</v>
      </c>
      <c r="S93" s="74" t="s">
        <v>161</v>
      </c>
    </row>
    <row r="94" spans="11:19" ht="15.6" x14ac:dyDescent="0.3">
      <c r="K94" s="73">
        <v>19</v>
      </c>
      <c r="L94" s="73">
        <v>20</v>
      </c>
      <c r="M94" s="75" t="s">
        <v>169</v>
      </c>
      <c r="N94" s="74"/>
      <c r="O94" s="73">
        <v>1220</v>
      </c>
      <c r="P94" s="74" t="s">
        <v>317</v>
      </c>
      <c r="Q94" s="74" t="s">
        <v>302</v>
      </c>
      <c r="R94" s="74" t="s">
        <v>161</v>
      </c>
      <c r="S94" s="74" t="s">
        <v>161</v>
      </c>
    </row>
    <row r="95" spans="11:19" ht="15.6" x14ac:dyDescent="0.3">
      <c r="K95" s="73">
        <v>20</v>
      </c>
      <c r="L95" s="73">
        <v>16</v>
      </c>
      <c r="M95" s="75" t="s">
        <v>158</v>
      </c>
      <c r="N95" s="74"/>
      <c r="O95" s="73">
        <v>1278</v>
      </c>
      <c r="P95" s="74" t="s">
        <v>317</v>
      </c>
      <c r="Q95" s="74" t="s">
        <v>302</v>
      </c>
      <c r="R95" s="74" t="s">
        <v>161</v>
      </c>
      <c r="S95" s="74" t="s">
        <v>161</v>
      </c>
    </row>
    <row r="96" spans="11:19" ht="15.6" x14ac:dyDescent="0.3">
      <c r="K96" s="73">
        <v>36</v>
      </c>
      <c r="L96" s="73">
        <v>31</v>
      </c>
      <c r="M96" s="75" t="s">
        <v>171</v>
      </c>
      <c r="N96" s="74"/>
      <c r="O96" s="73">
        <v>1100</v>
      </c>
      <c r="P96" s="74" t="s">
        <v>317</v>
      </c>
      <c r="Q96" s="74" t="s">
        <v>302</v>
      </c>
      <c r="R96" s="74" t="s">
        <v>159</v>
      </c>
      <c r="S96" s="74" t="s">
        <v>159</v>
      </c>
    </row>
    <row r="97" spans="11:19" ht="15.6" x14ac:dyDescent="0.3">
      <c r="K97" s="73">
        <v>47</v>
      </c>
      <c r="L97" s="73">
        <v>46</v>
      </c>
      <c r="M97" s="75" t="s">
        <v>174</v>
      </c>
      <c r="N97" s="74"/>
      <c r="O97" s="73">
        <v>1000</v>
      </c>
      <c r="P97" s="74" t="s">
        <v>317</v>
      </c>
      <c r="Q97" s="74" t="s">
        <v>302</v>
      </c>
      <c r="R97" s="74" t="s">
        <v>286</v>
      </c>
      <c r="S97" s="74" t="s">
        <v>286</v>
      </c>
    </row>
    <row r="99" spans="11:19" x14ac:dyDescent="0.3">
      <c r="K99" s="68" t="s">
        <v>296</v>
      </c>
      <c r="L99" s="66"/>
      <c r="M99" s="66"/>
      <c r="N99" s="66"/>
      <c r="O99" s="66"/>
      <c r="P99" s="66"/>
      <c r="Q99" s="66"/>
      <c r="R99" s="66"/>
      <c r="S99" s="66"/>
    </row>
    <row r="100" spans="11:19" x14ac:dyDescent="0.3">
      <c r="K100" s="68" t="s">
        <v>297</v>
      </c>
      <c r="L100" s="66"/>
      <c r="M100" s="66"/>
      <c r="N100" s="66"/>
      <c r="O100" s="66"/>
      <c r="P100" s="66"/>
      <c r="Q100" s="66"/>
      <c r="R100" s="66"/>
      <c r="S100" s="66"/>
    </row>
    <row r="101" spans="11:19" x14ac:dyDescent="0.3">
      <c r="K101" s="68" t="s">
        <v>298</v>
      </c>
      <c r="L101" s="66"/>
      <c r="M101" s="66"/>
      <c r="N101" s="66"/>
      <c r="O101" s="66"/>
      <c r="P101" s="66"/>
      <c r="Q101" s="66"/>
      <c r="R101" s="66"/>
      <c r="S101" s="66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05AA7-73E2-4064-8B2E-A159D61074FE}">
  <dimension ref="A1:Q82"/>
  <sheetViews>
    <sheetView workbookViewId="0">
      <selection activeCell="A2" sqref="A2"/>
    </sheetView>
  </sheetViews>
  <sheetFormatPr defaultRowHeight="14.4" x14ac:dyDescent="0.3"/>
  <cols>
    <col min="1" max="1" width="5.33203125" customWidth="1"/>
    <col min="2" max="2" width="5.77734375" customWidth="1"/>
    <col min="3" max="3" width="24.5546875" customWidth="1"/>
    <col min="4" max="4" width="2" customWidth="1"/>
    <col min="5" max="5" width="6" customWidth="1"/>
    <col min="6" max="6" width="5" customWidth="1"/>
    <col min="7" max="7" width="6.6640625" customWidth="1"/>
    <col min="8" max="8" width="5.6640625" customWidth="1"/>
    <col min="10" max="10" width="5.33203125" customWidth="1"/>
    <col min="11" max="11" width="5.77734375" customWidth="1"/>
    <col min="12" max="12" width="30.21875" customWidth="1"/>
    <col min="13" max="13" width="2" customWidth="1"/>
    <col min="14" max="14" width="6" customWidth="1"/>
    <col min="15" max="15" width="5" customWidth="1"/>
    <col min="16" max="16" width="6.6640625" customWidth="1"/>
    <col min="17" max="17" width="5.6640625" customWidth="1"/>
  </cols>
  <sheetData>
    <row r="1" spans="1:17" ht="18" x14ac:dyDescent="0.3">
      <c r="A1" s="65" t="s">
        <v>318</v>
      </c>
      <c r="J1" s="65" t="s">
        <v>327</v>
      </c>
    </row>
    <row r="3" spans="1:17" ht="15.6" x14ac:dyDescent="0.3">
      <c r="A3" s="76" t="s">
        <v>271</v>
      </c>
      <c r="J3" s="76" t="s">
        <v>271</v>
      </c>
    </row>
    <row r="6" spans="1:17" ht="15.6" x14ac:dyDescent="0.3">
      <c r="A6" s="76" t="s">
        <v>272</v>
      </c>
      <c r="J6" s="76" t="s">
        <v>300</v>
      </c>
    </row>
    <row r="8" spans="1:17" ht="15.6" x14ac:dyDescent="0.3">
      <c r="A8" s="77" t="s">
        <v>273</v>
      </c>
      <c r="B8" s="77" t="s">
        <v>274</v>
      </c>
      <c r="C8" s="78" t="s">
        <v>275</v>
      </c>
      <c r="D8" s="79"/>
      <c r="E8" s="77" t="s">
        <v>276</v>
      </c>
      <c r="F8" s="79" t="s">
        <v>277</v>
      </c>
      <c r="G8" s="79" t="s">
        <v>279</v>
      </c>
      <c r="H8" s="79" t="s">
        <v>319</v>
      </c>
      <c r="J8" s="77" t="s">
        <v>273</v>
      </c>
      <c r="K8" s="77" t="s">
        <v>274</v>
      </c>
      <c r="L8" s="78" t="s">
        <v>275</v>
      </c>
      <c r="M8" s="79"/>
      <c r="N8" s="77" t="s">
        <v>276</v>
      </c>
      <c r="O8" s="79" t="s">
        <v>277</v>
      </c>
      <c r="P8" s="79" t="s">
        <v>279</v>
      </c>
      <c r="Q8" s="79" t="s">
        <v>319</v>
      </c>
    </row>
    <row r="9" spans="1:17" ht="15.6" x14ac:dyDescent="0.3">
      <c r="A9" s="46">
        <v>6</v>
      </c>
      <c r="B9" s="46">
        <v>14</v>
      </c>
      <c r="C9" s="34" t="s">
        <v>179</v>
      </c>
      <c r="D9" s="80" t="s">
        <v>280</v>
      </c>
      <c r="E9" s="46">
        <v>1005</v>
      </c>
      <c r="F9" s="80" t="s">
        <v>281</v>
      </c>
      <c r="G9" s="80" t="s">
        <v>163</v>
      </c>
      <c r="H9" s="80" t="s">
        <v>292</v>
      </c>
      <c r="J9" s="46">
        <v>26</v>
      </c>
      <c r="K9" s="46">
        <v>19</v>
      </c>
      <c r="L9" s="34" t="s">
        <v>185</v>
      </c>
      <c r="M9" s="80" t="s">
        <v>280</v>
      </c>
      <c r="N9" s="46">
        <v>1178</v>
      </c>
      <c r="O9" s="80" t="s">
        <v>301</v>
      </c>
      <c r="P9" s="80" t="s">
        <v>286</v>
      </c>
      <c r="Q9" s="80" t="s">
        <v>292</v>
      </c>
    </row>
    <row r="10" spans="1:17" ht="15.6" x14ac:dyDescent="0.3">
      <c r="A10" s="46">
        <v>9</v>
      </c>
      <c r="B10" s="46">
        <v>10</v>
      </c>
      <c r="C10" s="34" t="s">
        <v>180</v>
      </c>
      <c r="D10" s="80" t="s">
        <v>280</v>
      </c>
      <c r="E10" s="46">
        <v>1049</v>
      </c>
      <c r="F10" s="80" t="s">
        <v>281</v>
      </c>
      <c r="G10" s="80" t="s">
        <v>163</v>
      </c>
      <c r="H10" s="80" t="s">
        <v>292</v>
      </c>
      <c r="J10" s="46">
        <v>43</v>
      </c>
      <c r="K10" s="46">
        <v>43</v>
      </c>
      <c r="L10" s="34" t="s">
        <v>186</v>
      </c>
      <c r="M10" s="80" t="s">
        <v>280</v>
      </c>
      <c r="N10" s="46">
        <v>1000</v>
      </c>
      <c r="O10" s="80" t="s">
        <v>301</v>
      </c>
      <c r="P10" s="80" t="s">
        <v>155</v>
      </c>
      <c r="Q10" s="80" t="s">
        <v>292</v>
      </c>
    </row>
    <row r="11" spans="1:17" ht="15.6" x14ac:dyDescent="0.3">
      <c r="A11" s="46">
        <v>33</v>
      </c>
      <c r="B11" s="46">
        <v>18</v>
      </c>
      <c r="C11" s="34" t="s">
        <v>182</v>
      </c>
      <c r="D11" s="80" t="s">
        <v>280</v>
      </c>
      <c r="E11" s="46">
        <v>1000</v>
      </c>
      <c r="F11" s="80" t="s">
        <v>281</v>
      </c>
      <c r="G11" s="80" t="s">
        <v>157</v>
      </c>
      <c r="H11" s="80" t="s">
        <v>292</v>
      </c>
      <c r="J11" s="46">
        <v>46</v>
      </c>
      <c r="K11" s="46">
        <v>42</v>
      </c>
      <c r="L11" s="34" t="s">
        <v>187</v>
      </c>
      <c r="M11" s="80" t="s">
        <v>280</v>
      </c>
      <c r="N11" s="46">
        <v>1000</v>
      </c>
      <c r="O11" s="80" t="s">
        <v>301</v>
      </c>
      <c r="P11" s="80" t="s">
        <v>155</v>
      </c>
      <c r="Q11" s="80" t="s">
        <v>292</v>
      </c>
    </row>
    <row r="12" spans="1:17" ht="15.6" x14ac:dyDescent="0.3">
      <c r="A12" s="46">
        <v>34</v>
      </c>
      <c r="B12" s="46">
        <v>15</v>
      </c>
      <c r="C12" s="34" t="s">
        <v>183</v>
      </c>
      <c r="D12" s="80" t="s">
        <v>280</v>
      </c>
      <c r="E12" s="46">
        <v>1000</v>
      </c>
      <c r="F12" s="80" t="s">
        <v>281</v>
      </c>
      <c r="G12" s="80" t="s">
        <v>157</v>
      </c>
      <c r="H12" s="80" t="s">
        <v>292</v>
      </c>
      <c r="J12" s="46">
        <v>47</v>
      </c>
      <c r="K12" s="46">
        <v>37</v>
      </c>
      <c r="L12" s="34" t="s">
        <v>190</v>
      </c>
      <c r="M12" s="80" t="s">
        <v>280</v>
      </c>
      <c r="N12" s="46">
        <v>1000</v>
      </c>
      <c r="O12" s="80" t="s">
        <v>301</v>
      </c>
      <c r="P12" s="80" t="s">
        <v>155</v>
      </c>
      <c r="Q12" s="80" t="s">
        <v>292</v>
      </c>
    </row>
    <row r="13" spans="1:17" ht="15.6" x14ac:dyDescent="0.3">
      <c r="A13" s="46">
        <v>37</v>
      </c>
      <c r="B13" s="46">
        <v>29</v>
      </c>
      <c r="C13" s="34" t="s">
        <v>320</v>
      </c>
      <c r="D13" s="80" t="s">
        <v>280</v>
      </c>
      <c r="E13" s="46">
        <v>1000</v>
      </c>
      <c r="F13" s="80" t="s">
        <v>281</v>
      </c>
      <c r="G13" s="80" t="s">
        <v>291</v>
      </c>
      <c r="H13" s="80" t="s">
        <v>292</v>
      </c>
    </row>
    <row r="14" spans="1:17" ht="15.6" x14ac:dyDescent="0.3">
      <c r="J14" s="76" t="s">
        <v>303</v>
      </c>
    </row>
    <row r="15" spans="1:17" ht="15.6" x14ac:dyDescent="0.3">
      <c r="A15" s="76" t="s">
        <v>284</v>
      </c>
    </row>
    <row r="16" spans="1:17" ht="15.6" x14ac:dyDescent="0.3">
      <c r="J16" s="77" t="s">
        <v>273</v>
      </c>
      <c r="K16" s="77" t="s">
        <v>274</v>
      </c>
      <c r="L16" s="78" t="s">
        <v>275</v>
      </c>
      <c r="M16" s="79"/>
      <c r="N16" s="77" t="s">
        <v>276</v>
      </c>
      <c r="O16" s="79" t="s">
        <v>277</v>
      </c>
      <c r="P16" s="79" t="s">
        <v>279</v>
      </c>
      <c r="Q16" s="79" t="s">
        <v>319</v>
      </c>
    </row>
    <row r="17" spans="1:17" ht="15.6" x14ac:dyDescent="0.3">
      <c r="A17" s="77" t="s">
        <v>273</v>
      </c>
      <c r="B17" s="77" t="s">
        <v>274</v>
      </c>
      <c r="C17" s="78" t="s">
        <v>275</v>
      </c>
      <c r="D17" s="79"/>
      <c r="E17" s="77" t="s">
        <v>276</v>
      </c>
      <c r="F17" s="79" t="s">
        <v>277</v>
      </c>
      <c r="G17" s="79" t="s">
        <v>279</v>
      </c>
      <c r="H17" s="79" t="s">
        <v>319</v>
      </c>
      <c r="J17" s="46">
        <v>3</v>
      </c>
      <c r="K17" s="46">
        <v>5</v>
      </c>
      <c r="L17" s="34" t="s">
        <v>304</v>
      </c>
      <c r="M17" s="80" t="s">
        <v>280</v>
      </c>
      <c r="N17" s="46">
        <v>1475</v>
      </c>
      <c r="O17" s="80" t="s">
        <v>305</v>
      </c>
      <c r="P17" s="80" t="s">
        <v>290</v>
      </c>
      <c r="Q17" s="80" t="s">
        <v>310</v>
      </c>
    </row>
    <row r="18" spans="1:17" ht="15.6" x14ac:dyDescent="0.3">
      <c r="A18" s="46">
        <v>24</v>
      </c>
      <c r="B18" s="46">
        <v>34</v>
      </c>
      <c r="C18" s="34" t="s">
        <v>177</v>
      </c>
      <c r="D18" s="80" t="s">
        <v>280</v>
      </c>
      <c r="E18" s="46">
        <v>1000</v>
      </c>
      <c r="F18" s="80" t="s">
        <v>285</v>
      </c>
      <c r="G18" s="80" t="s">
        <v>159</v>
      </c>
      <c r="H18" s="80" t="s">
        <v>292</v>
      </c>
      <c r="J18" s="46">
        <v>12</v>
      </c>
      <c r="K18" s="46">
        <v>13</v>
      </c>
      <c r="L18" s="34" t="s">
        <v>193</v>
      </c>
      <c r="M18" s="80" t="s">
        <v>280</v>
      </c>
      <c r="N18" s="46">
        <v>1308</v>
      </c>
      <c r="O18" s="80" t="s">
        <v>305</v>
      </c>
      <c r="P18" s="80" t="s">
        <v>283</v>
      </c>
      <c r="Q18" s="80" t="s">
        <v>292</v>
      </c>
    </row>
    <row r="19" spans="1:17" ht="15.6" x14ac:dyDescent="0.3">
      <c r="A19" s="46">
        <v>30</v>
      </c>
      <c r="B19" s="46">
        <v>19</v>
      </c>
      <c r="C19" s="34" t="s">
        <v>176</v>
      </c>
      <c r="D19" s="80" t="s">
        <v>280</v>
      </c>
      <c r="E19" s="46">
        <v>1000</v>
      </c>
      <c r="F19" s="80" t="s">
        <v>285</v>
      </c>
      <c r="G19" s="80" t="s">
        <v>159</v>
      </c>
      <c r="H19" s="80" t="s">
        <v>292</v>
      </c>
      <c r="J19" s="46">
        <v>21</v>
      </c>
      <c r="K19" s="46">
        <v>33</v>
      </c>
      <c r="L19" s="34" t="s">
        <v>196</v>
      </c>
      <c r="M19" s="80" t="s">
        <v>280</v>
      </c>
      <c r="N19" s="46">
        <v>1023</v>
      </c>
      <c r="O19" s="80" t="s">
        <v>305</v>
      </c>
      <c r="P19" s="80" t="s">
        <v>159</v>
      </c>
      <c r="Q19" s="80" t="s">
        <v>292</v>
      </c>
    </row>
    <row r="20" spans="1:17" ht="15.6" x14ac:dyDescent="0.3">
      <c r="J20" s="46">
        <v>24</v>
      </c>
      <c r="K20" s="46">
        <v>27</v>
      </c>
      <c r="L20" s="34" t="s">
        <v>194</v>
      </c>
      <c r="M20" s="80" t="s">
        <v>280</v>
      </c>
      <c r="N20" s="46">
        <v>1078</v>
      </c>
      <c r="O20" s="80" t="s">
        <v>305</v>
      </c>
      <c r="P20" s="80" t="s">
        <v>286</v>
      </c>
      <c r="Q20" s="80" t="s">
        <v>292</v>
      </c>
    </row>
    <row r="21" spans="1:17" ht="15.6" x14ac:dyDescent="0.3">
      <c r="A21" s="76" t="s">
        <v>287</v>
      </c>
      <c r="J21" s="46">
        <v>33</v>
      </c>
      <c r="K21" s="46">
        <v>23</v>
      </c>
      <c r="L21" s="34" t="s">
        <v>197</v>
      </c>
      <c r="M21" s="80" t="s">
        <v>280</v>
      </c>
      <c r="N21" s="46">
        <v>1104</v>
      </c>
      <c r="O21" s="80" t="s">
        <v>305</v>
      </c>
      <c r="P21" s="80" t="s">
        <v>157</v>
      </c>
      <c r="Q21" s="80" t="s">
        <v>292</v>
      </c>
    </row>
    <row r="22" spans="1:17" ht="15.6" x14ac:dyDescent="0.3">
      <c r="J22" s="46">
        <v>42</v>
      </c>
      <c r="K22" s="46">
        <v>39</v>
      </c>
      <c r="L22" s="34" t="s">
        <v>198</v>
      </c>
      <c r="M22" s="80" t="s">
        <v>280</v>
      </c>
      <c r="N22" s="46">
        <v>1000</v>
      </c>
      <c r="O22" s="80" t="s">
        <v>305</v>
      </c>
      <c r="P22" s="80" t="s">
        <v>155</v>
      </c>
      <c r="Q22" s="80" t="s">
        <v>292</v>
      </c>
    </row>
    <row r="23" spans="1:17" ht="15.6" x14ac:dyDescent="0.3">
      <c r="A23" s="77" t="s">
        <v>273</v>
      </c>
      <c r="B23" s="77" t="s">
        <v>274</v>
      </c>
      <c r="C23" s="78" t="s">
        <v>275</v>
      </c>
      <c r="D23" s="79"/>
      <c r="E23" s="77" t="s">
        <v>276</v>
      </c>
      <c r="F23" s="79" t="s">
        <v>277</v>
      </c>
      <c r="G23" s="79" t="s">
        <v>279</v>
      </c>
      <c r="H23" s="79" t="s">
        <v>319</v>
      </c>
    </row>
    <row r="24" spans="1:17" ht="15.6" x14ac:dyDescent="0.3">
      <c r="A24" s="46">
        <v>1</v>
      </c>
      <c r="B24" s="46">
        <v>5</v>
      </c>
      <c r="C24" s="34" t="s">
        <v>53</v>
      </c>
      <c r="D24" s="80"/>
      <c r="E24" s="46">
        <v>1123</v>
      </c>
      <c r="F24" s="80" t="s">
        <v>288</v>
      </c>
      <c r="G24" s="80" t="s">
        <v>321</v>
      </c>
      <c r="H24" s="80" t="s">
        <v>153</v>
      </c>
      <c r="J24" s="76" t="s">
        <v>306</v>
      </c>
    </row>
    <row r="25" spans="1:17" ht="15.6" x14ac:dyDescent="0.3">
      <c r="A25" s="46">
        <v>2</v>
      </c>
      <c r="B25" s="46">
        <v>2</v>
      </c>
      <c r="C25" s="34" t="s">
        <v>322</v>
      </c>
      <c r="D25" s="80"/>
      <c r="E25" s="46">
        <v>1244</v>
      </c>
      <c r="F25" s="80" t="s">
        <v>288</v>
      </c>
      <c r="G25" s="80" t="s">
        <v>321</v>
      </c>
      <c r="H25" s="80" t="s">
        <v>292</v>
      </c>
    </row>
    <row r="26" spans="1:17" ht="15.6" x14ac:dyDescent="0.3">
      <c r="A26" s="46">
        <v>3</v>
      </c>
      <c r="B26" s="46">
        <v>3</v>
      </c>
      <c r="C26" s="34" t="s">
        <v>50</v>
      </c>
      <c r="D26" s="80"/>
      <c r="E26" s="46">
        <v>1155</v>
      </c>
      <c r="F26" s="80" t="s">
        <v>288</v>
      </c>
      <c r="G26" s="80" t="s">
        <v>289</v>
      </c>
      <c r="H26" s="80" t="s">
        <v>292</v>
      </c>
      <c r="J26" s="77" t="s">
        <v>273</v>
      </c>
      <c r="K26" s="77" t="s">
        <v>274</v>
      </c>
      <c r="L26" s="78" t="s">
        <v>275</v>
      </c>
      <c r="M26" s="79"/>
      <c r="N26" s="77" t="s">
        <v>276</v>
      </c>
      <c r="O26" s="79" t="s">
        <v>277</v>
      </c>
      <c r="P26" s="79" t="s">
        <v>279</v>
      </c>
      <c r="Q26" s="79" t="s">
        <v>319</v>
      </c>
    </row>
    <row r="27" spans="1:17" ht="15.6" x14ac:dyDescent="0.3">
      <c r="A27" s="46">
        <v>4</v>
      </c>
      <c r="B27" s="46">
        <v>4</v>
      </c>
      <c r="C27" s="34" t="s">
        <v>54</v>
      </c>
      <c r="D27" s="80"/>
      <c r="E27" s="46">
        <v>1148</v>
      </c>
      <c r="F27" s="80" t="s">
        <v>288</v>
      </c>
      <c r="G27" s="80" t="s">
        <v>289</v>
      </c>
      <c r="H27" s="80" t="s">
        <v>292</v>
      </c>
      <c r="J27" s="46">
        <v>29</v>
      </c>
      <c r="K27" s="46">
        <v>16</v>
      </c>
      <c r="L27" s="34" t="s">
        <v>202</v>
      </c>
      <c r="M27" s="80" t="s">
        <v>280</v>
      </c>
      <c r="N27" s="46">
        <v>1256</v>
      </c>
      <c r="O27" s="80" t="s">
        <v>307</v>
      </c>
      <c r="P27" s="80" t="s">
        <v>157</v>
      </c>
      <c r="Q27" s="80" t="s">
        <v>292</v>
      </c>
    </row>
    <row r="28" spans="1:17" ht="15.6" x14ac:dyDescent="0.3">
      <c r="A28" s="46">
        <v>5</v>
      </c>
      <c r="B28" s="46">
        <v>1</v>
      </c>
      <c r="C28" s="34" t="s">
        <v>323</v>
      </c>
      <c r="D28" s="80"/>
      <c r="E28" s="46">
        <v>1270</v>
      </c>
      <c r="F28" s="80" t="s">
        <v>288</v>
      </c>
      <c r="G28" s="80" t="s">
        <v>163</v>
      </c>
      <c r="H28" s="80" t="s">
        <v>292</v>
      </c>
    </row>
    <row r="29" spans="1:17" ht="15.6" x14ac:dyDescent="0.3">
      <c r="A29" s="46">
        <v>7</v>
      </c>
      <c r="B29" s="46">
        <v>13</v>
      </c>
      <c r="C29" s="34" t="s">
        <v>66</v>
      </c>
      <c r="D29" s="80"/>
      <c r="E29" s="46">
        <v>1022</v>
      </c>
      <c r="F29" s="80" t="s">
        <v>288</v>
      </c>
      <c r="G29" s="80" t="s">
        <v>163</v>
      </c>
      <c r="H29" s="80" t="s">
        <v>292</v>
      </c>
      <c r="J29" s="76" t="s">
        <v>308</v>
      </c>
    </row>
    <row r="30" spans="1:17" ht="15.6" x14ac:dyDescent="0.3">
      <c r="A30" s="46">
        <v>8</v>
      </c>
      <c r="B30" s="46">
        <v>21</v>
      </c>
      <c r="C30" s="34" t="s">
        <v>58</v>
      </c>
      <c r="D30" s="80"/>
      <c r="E30" s="46">
        <v>1000</v>
      </c>
      <c r="F30" s="80" t="s">
        <v>288</v>
      </c>
      <c r="G30" s="80" t="s">
        <v>163</v>
      </c>
      <c r="H30" s="80" t="s">
        <v>292</v>
      </c>
    </row>
    <row r="31" spans="1:17" ht="15.6" x14ac:dyDescent="0.3">
      <c r="A31" s="46">
        <v>10</v>
      </c>
      <c r="B31" s="46">
        <v>9</v>
      </c>
      <c r="C31" s="34" t="s">
        <v>52</v>
      </c>
      <c r="D31" s="80"/>
      <c r="E31" s="46">
        <v>1063</v>
      </c>
      <c r="F31" s="80" t="s">
        <v>288</v>
      </c>
      <c r="G31" s="80" t="s">
        <v>163</v>
      </c>
      <c r="H31" s="80" t="s">
        <v>292</v>
      </c>
      <c r="J31" s="77" t="s">
        <v>273</v>
      </c>
      <c r="K31" s="77" t="s">
        <v>274</v>
      </c>
      <c r="L31" s="78" t="s">
        <v>275</v>
      </c>
      <c r="M31" s="79"/>
      <c r="N31" s="77" t="s">
        <v>276</v>
      </c>
      <c r="O31" s="79" t="s">
        <v>277</v>
      </c>
      <c r="P31" s="79" t="s">
        <v>279</v>
      </c>
      <c r="Q31" s="79" t="s">
        <v>319</v>
      </c>
    </row>
    <row r="32" spans="1:17" ht="15.6" x14ac:dyDescent="0.3">
      <c r="A32" s="46">
        <v>11</v>
      </c>
      <c r="B32" s="46">
        <v>6</v>
      </c>
      <c r="C32" s="34" t="s">
        <v>55</v>
      </c>
      <c r="D32" s="80"/>
      <c r="E32" s="46">
        <v>1115</v>
      </c>
      <c r="F32" s="80" t="s">
        <v>288</v>
      </c>
      <c r="G32" s="80" t="s">
        <v>290</v>
      </c>
      <c r="H32" s="80" t="s">
        <v>292</v>
      </c>
      <c r="J32" s="46">
        <v>11</v>
      </c>
      <c r="K32" s="46">
        <v>12</v>
      </c>
      <c r="L32" s="34" t="s">
        <v>328</v>
      </c>
      <c r="M32" s="80"/>
      <c r="N32" s="46">
        <v>1332</v>
      </c>
      <c r="O32" s="80" t="s">
        <v>309</v>
      </c>
      <c r="P32" s="80" t="s">
        <v>283</v>
      </c>
      <c r="Q32" s="80" t="s">
        <v>292</v>
      </c>
    </row>
    <row r="33" spans="1:17" ht="15.6" x14ac:dyDescent="0.3">
      <c r="A33" s="46">
        <v>13</v>
      </c>
      <c r="B33" s="46">
        <v>7</v>
      </c>
      <c r="C33" s="34" t="s">
        <v>57</v>
      </c>
      <c r="D33" s="80"/>
      <c r="E33" s="46">
        <v>1073</v>
      </c>
      <c r="F33" s="80" t="s">
        <v>288</v>
      </c>
      <c r="G33" s="80" t="s">
        <v>161</v>
      </c>
      <c r="H33" s="80" t="s">
        <v>292</v>
      </c>
      <c r="J33" s="46">
        <v>19</v>
      </c>
      <c r="K33" s="46">
        <v>17</v>
      </c>
      <c r="L33" s="34" t="s">
        <v>94</v>
      </c>
      <c r="M33" s="80"/>
      <c r="N33" s="46">
        <v>1241</v>
      </c>
      <c r="O33" s="80" t="s">
        <v>309</v>
      </c>
      <c r="P33" s="80" t="s">
        <v>159</v>
      </c>
      <c r="Q33" s="80" t="s">
        <v>292</v>
      </c>
    </row>
    <row r="34" spans="1:17" ht="15.6" x14ac:dyDescent="0.3">
      <c r="A34" s="46">
        <v>15</v>
      </c>
      <c r="B34" s="46">
        <v>23</v>
      </c>
      <c r="C34" s="34" t="s">
        <v>70</v>
      </c>
      <c r="D34" s="80"/>
      <c r="E34" s="46">
        <v>1000</v>
      </c>
      <c r="F34" s="80" t="s">
        <v>288</v>
      </c>
      <c r="G34" s="80" t="s">
        <v>161</v>
      </c>
      <c r="H34" s="80" t="s">
        <v>292</v>
      </c>
      <c r="J34" s="46">
        <v>25</v>
      </c>
      <c r="K34" s="46">
        <v>31</v>
      </c>
      <c r="L34" s="34" t="s">
        <v>105</v>
      </c>
      <c r="M34" s="80"/>
      <c r="N34" s="46">
        <v>1049</v>
      </c>
      <c r="O34" s="80" t="s">
        <v>309</v>
      </c>
      <c r="P34" s="80" t="s">
        <v>286</v>
      </c>
      <c r="Q34" s="80" t="s">
        <v>292</v>
      </c>
    </row>
    <row r="35" spans="1:17" ht="15.6" x14ac:dyDescent="0.3">
      <c r="A35" s="46">
        <v>16</v>
      </c>
      <c r="B35" s="46">
        <v>8</v>
      </c>
      <c r="C35" s="34" t="s">
        <v>56</v>
      </c>
      <c r="D35" s="80"/>
      <c r="E35" s="46">
        <v>1073</v>
      </c>
      <c r="F35" s="80" t="s">
        <v>288</v>
      </c>
      <c r="G35" s="80" t="s">
        <v>161</v>
      </c>
      <c r="H35" s="80" t="s">
        <v>292</v>
      </c>
      <c r="J35" s="46">
        <v>27</v>
      </c>
      <c r="K35" s="46">
        <v>30</v>
      </c>
      <c r="L35" s="34" t="s">
        <v>100</v>
      </c>
      <c r="M35" s="80"/>
      <c r="N35" s="46">
        <v>1062</v>
      </c>
      <c r="O35" s="80" t="s">
        <v>309</v>
      </c>
      <c r="P35" s="80" t="s">
        <v>286</v>
      </c>
      <c r="Q35" s="80" t="s">
        <v>292</v>
      </c>
    </row>
    <row r="36" spans="1:17" ht="15.6" x14ac:dyDescent="0.3">
      <c r="A36" s="46">
        <v>18</v>
      </c>
      <c r="B36" s="46">
        <v>11</v>
      </c>
      <c r="C36" s="34" t="s">
        <v>62</v>
      </c>
      <c r="D36" s="80"/>
      <c r="E36" s="46">
        <v>1042</v>
      </c>
      <c r="F36" s="80" t="s">
        <v>288</v>
      </c>
      <c r="G36" s="80" t="s">
        <v>161</v>
      </c>
      <c r="H36" s="80" t="s">
        <v>292</v>
      </c>
      <c r="J36" s="46">
        <v>30</v>
      </c>
      <c r="K36" s="46">
        <v>28</v>
      </c>
      <c r="L36" s="34" t="s">
        <v>97</v>
      </c>
      <c r="M36" s="80"/>
      <c r="N36" s="46">
        <v>1073</v>
      </c>
      <c r="O36" s="80" t="s">
        <v>309</v>
      </c>
      <c r="P36" s="80" t="s">
        <v>157</v>
      </c>
      <c r="Q36" s="80" t="s">
        <v>292</v>
      </c>
    </row>
    <row r="37" spans="1:17" ht="15.6" x14ac:dyDescent="0.3">
      <c r="A37" s="46">
        <v>19</v>
      </c>
      <c r="B37" s="46">
        <v>39</v>
      </c>
      <c r="C37" s="34" t="s">
        <v>63</v>
      </c>
      <c r="D37" s="80"/>
      <c r="E37" s="46">
        <v>1000</v>
      </c>
      <c r="F37" s="80" t="s">
        <v>288</v>
      </c>
      <c r="G37" s="80" t="s">
        <v>161</v>
      </c>
      <c r="H37" s="80" t="s">
        <v>292</v>
      </c>
      <c r="J37" s="46">
        <v>34</v>
      </c>
      <c r="K37" s="46">
        <v>25</v>
      </c>
      <c r="L37" s="34" t="s">
        <v>95</v>
      </c>
      <c r="M37" s="80"/>
      <c r="N37" s="46">
        <v>1089</v>
      </c>
      <c r="O37" s="80" t="s">
        <v>309</v>
      </c>
      <c r="P37" s="80" t="s">
        <v>157</v>
      </c>
      <c r="Q37" s="80" t="s">
        <v>292</v>
      </c>
    </row>
    <row r="38" spans="1:17" ht="15.6" x14ac:dyDescent="0.3">
      <c r="A38" s="46">
        <v>20</v>
      </c>
      <c r="B38" s="46">
        <v>35</v>
      </c>
      <c r="C38" s="34" t="s">
        <v>59</v>
      </c>
      <c r="D38" s="80"/>
      <c r="E38" s="46">
        <v>1000</v>
      </c>
      <c r="F38" s="80" t="s">
        <v>288</v>
      </c>
      <c r="G38" s="80" t="s">
        <v>283</v>
      </c>
      <c r="H38" s="80" t="s">
        <v>153</v>
      </c>
      <c r="J38" s="46">
        <v>35</v>
      </c>
      <c r="K38" s="46">
        <v>44</v>
      </c>
      <c r="L38" s="34" t="s">
        <v>99</v>
      </c>
      <c r="M38" s="80"/>
      <c r="N38" s="46">
        <v>1000</v>
      </c>
      <c r="O38" s="80" t="s">
        <v>309</v>
      </c>
      <c r="P38" s="80" t="s">
        <v>157</v>
      </c>
      <c r="Q38" s="80" t="s">
        <v>292</v>
      </c>
    </row>
    <row r="39" spans="1:17" ht="15.6" x14ac:dyDescent="0.3">
      <c r="A39" s="46">
        <v>22</v>
      </c>
      <c r="B39" s="46">
        <v>17</v>
      </c>
      <c r="C39" s="34" t="s">
        <v>324</v>
      </c>
      <c r="D39" s="80"/>
      <c r="E39" s="46">
        <v>1000</v>
      </c>
      <c r="F39" s="80" t="s">
        <v>288</v>
      </c>
      <c r="G39" s="80" t="s">
        <v>159</v>
      </c>
      <c r="H39" s="80" t="s">
        <v>292</v>
      </c>
      <c r="J39" s="46">
        <v>37</v>
      </c>
      <c r="K39" s="46">
        <v>32</v>
      </c>
      <c r="L39" s="34" t="s">
        <v>98</v>
      </c>
      <c r="M39" s="80"/>
      <c r="N39" s="46">
        <v>1024</v>
      </c>
      <c r="O39" s="80" t="s">
        <v>309</v>
      </c>
      <c r="P39" s="80" t="s">
        <v>157</v>
      </c>
      <c r="Q39" s="80" t="s">
        <v>292</v>
      </c>
    </row>
    <row r="40" spans="1:17" ht="15.6" x14ac:dyDescent="0.3">
      <c r="A40" s="46">
        <v>23</v>
      </c>
      <c r="B40" s="46">
        <v>12</v>
      </c>
      <c r="C40" s="34" t="s">
        <v>325</v>
      </c>
      <c r="D40" s="80"/>
      <c r="E40" s="46">
        <v>1024</v>
      </c>
      <c r="F40" s="80" t="s">
        <v>288</v>
      </c>
      <c r="G40" s="80" t="s">
        <v>159</v>
      </c>
      <c r="H40" s="80" t="s">
        <v>292</v>
      </c>
      <c r="J40" s="46">
        <v>38</v>
      </c>
      <c r="K40" s="46">
        <v>38</v>
      </c>
      <c r="L40" s="34" t="s">
        <v>96</v>
      </c>
      <c r="M40" s="80"/>
      <c r="N40" s="46">
        <v>1000</v>
      </c>
      <c r="O40" s="80" t="s">
        <v>309</v>
      </c>
      <c r="P40" s="80" t="s">
        <v>157</v>
      </c>
      <c r="Q40" s="80" t="s">
        <v>292</v>
      </c>
    </row>
    <row r="41" spans="1:17" ht="15.6" x14ac:dyDescent="0.3">
      <c r="A41" s="46">
        <v>25</v>
      </c>
      <c r="B41" s="46">
        <v>38</v>
      </c>
      <c r="C41" s="34" t="s">
        <v>77</v>
      </c>
      <c r="D41" s="80"/>
      <c r="E41" s="46">
        <v>1000</v>
      </c>
      <c r="F41" s="80" t="s">
        <v>288</v>
      </c>
      <c r="G41" s="80" t="s">
        <v>159</v>
      </c>
      <c r="H41" s="80" t="s">
        <v>292</v>
      </c>
      <c r="J41" s="46">
        <v>39</v>
      </c>
      <c r="K41" s="46">
        <v>41</v>
      </c>
      <c r="L41" s="34" t="s">
        <v>101</v>
      </c>
      <c r="M41" s="80"/>
      <c r="N41" s="46">
        <v>1000</v>
      </c>
      <c r="O41" s="80" t="s">
        <v>309</v>
      </c>
      <c r="P41" s="80" t="s">
        <v>291</v>
      </c>
      <c r="Q41" s="80" t="s">
        <v>292</v>
      </c>
    </row>
    <row r="42" spans="1:17" ht="15.6" x14ac:dyDescent="0.3">
      <c r="A42" s="46">
        <v>28</v>
      </c>
      <c r="B42" s="46">
        <v>33</v>
      </c>
      <c r="C42" s="34" t="s">
        <v>61</v>
      </c>
      <c r="D42" s="80"/>
      <c r="E42" s="46">
        <v>1000</v>
      </c>
      <c r="F42" s="80" t="s">
        <v>288</v>
      </c>
      <c r="G42" s="80" t="s">
        <v>159</v>
      </c>
      <c r="H42" s="80" t="s">
        <v>292</v>
      </c>
      <c r="J42" s="46">
        <v>40</v>
      </c>
      <c r="K42" s="46">
        <v>36</v>
      </c>
      <c r="L42" s="34" t="s">
        <v>103</v>
      </c>
      <c r="M42" s="80"/>
      <c r="N42" s="46">
        <v>1000</v>
      </c>
      <c r="O42" s="80" t="s">
        <v>309</v>
      </c>
      <c r="P42" s="80" t="s">
        <v>291</v>
      </c>
      <c r="Q42" s="80" t="s">
        <v>292</v>
      </c>
    </row>
    <row r="43" spans="1:17" ht="15.6" x14ac:dyDescent="0.3">
      <c r="A43" s="46">
        <v>32</v>
      </c>
      <c r="B43" s="46">
        <v>32</v>
      </c>
      <c r="C43" s="34" t="s">
        <v>78</v>
      </c>
      <c r="D43" s="80"/>
      <c r="E43" s="46">
        <v>1000</v>
      </c>
      <c r="F43" s="80" t="s">
        <v>288</v>
      </c>
      <c r="G43" s="80" t="s">
        <v>157</v>
      </c>
      <c r="H43" s="80" t="s">
        <v>292</v>
      </c>
      <c r="J43" s="46">
        <v>41</v>
      </c>
      <c r="K43" s="46">
        <v>45</v>
      </c>
      <c r="L43" s="34" t="s">
        <v>104</v>
      </c>
      <c r="M43" s="80"/>
      <c r="N43" s="46">
        <v>1000</v>
      </c>
      <c r="O43" s="80" t="s">
        <v>309</v>
      </c>
      <c r="P43" s="80" t="s">
        <v>291</v>
      </c>
      <c r="Q43" s="80" t="s">
        <v>292</v>
      </c>
    </row>
    <row r="44" spans="1:17" ht="15.6" x14ac:dyDescent="0.3">
      <c r="A44" s="46">
        <v>35</v>
      </c>
      <c r="B44" s="46">
        <v>36</v>
      </c>
      <c r="C44" s="34" t="s">
        <v>81</v>
      </c>
      <c r="D44" s="80"/>
      <c r="E44" s="46">
        <v>1000</v>
      </c>
      <c r="F44" s="80" t="s">
        <v>288</v>
      </c>
      <c r="G44" s="80" t="s">
        <v>157</v>
      </c>
      <c r="H44" s="80" t="s">
        <v>292</v>
      </c>
      <c r="J44" s="46">
        <v>44</v>
      </c>
      <c r="K44" s="46">
        <v>46</v>
      </c>
      <c r="L44" s="34" t="s">
        <v>113</v>
      </c>
      <c r="M44" s="80"/>
      <c r="N44" s="46">
        <v>1000</v>
      </c>
      <c r="O44" s="80" t="s">
        <v>309</v>
      </c>
      <c r="P44" s="80" t="s">
        <v>155</v>
      </c>
      <c r="Q44" s="80" t="s">
        <v>292</v>
      </c>
    </row>
    <row r="45" spans="1:17" ht="15.6" x14ac:dyDescent="0.3">
      <c r="A45" s="46">
        <v>36</v>
      </c>
      <c r="B45" s="46">
        <v>20</v>
      </c>
      <c r="C45" s="34" t="s">
        <v>73</v>
      </c>
      <c r="D45" s="80"/>
      <c r="E45" s="46">
        <v>1000</v>
      </c>
      <c r="F45" s="80" t="s">
        <v>288</v>
      </c>
      <c r="G45" s="80" t="s">
        <v>157</v>
      </c>
      <c r="H45" s="80" t="s">
        <v>292</v>
      </c>
      <c r="J45" s="46">
        <v>49</v>
      </c>
      <c r="K45" s="46">
        <v>50</v>
      </c>
      <c r="L45" s="34" t="s">
        <v>115</v>
      </c>
      <c r="M45" s="80"/>
      <c r="N45" s="46">
        <v>1000</v>
      </c>
      <c r="O45" s="80" t="s">
        <v>309</v>
      </c>
      <c r="P45" s="80" t="s">
        <v>153</v>
      </c>
      <c r="Q45" s="80" t="s">
        <v>292</v>
      </c>
    </row>
    <row r="46" spans="1:17" ht="15.6" x14ac:dyDescent="0.3">
      <c r="A46" s="46">
        <v>38</v>
      </c>
      <c r="B46" s="46">
        <v>28</v>
      </c>
      <c r="C46" s="34" t="s">
        <v>84</v>
      </c>
      <c r="D46" s="80"/>
      <c r="E46" s="46">
        <v>1000</v>
      </c>
      <c r="F46" s="80" t="s">
        <v>288</v>
      </c>
      <c r="G46" s="80" t="s">
        <v>155</v>
      </c>
      <c r="H46" s="80" t="s">
        <v>292</v>
      </c>
      <c r="J46" s="46">
        <v>50</v>
      </c>
      <c r="K46" s="46">
        <v>35</v>
      </c>
      <c r="L46" s="34" t="s">
        <v>108</v>
      </c>
      <c r="M46" s="80"/>
      <c r="N46" s="46">
        <v>1000</v>
      </c>
      <c r="O46" s="80" t="s">
        <v>309</v>
      </c>
      <c r="P46" s="80" t="s">
        <v>292</v>
      </c>
      <c r="Q46" s="80" t="s">
        <v>292</v>
      </c>
    </row>
    <row r="48" spans="1:17" ht="15.6" x14ac:dyDescent="0.3">
      <c r="A48" s="76" t="s">
        <v>293</v>
      </c>
      <c r="J48" s="76" t="s">
        <v>311</v>
      </c>
    </row>
    <row r="50" spans="1:17" ht="15.6" x14ac:dyDescent="0.3">
      <c r="A50" s="77" t="s">
        <v>273</v>
      </c>
      <c r="B50" s="77" t="s">
        <v>274</v>
      </c>
      <c r="C50" s="78" t="s">
        <v>275</v>
      </c>
      <c r="D50" s="79"/>
      <c r="E50" s="77" t="s">
        <v>276</v>
      </c>
      <c r="F50" s="79" t="s">
        <v>277</v>
      </c>
      <c r="G50" s="79" t="s">
        <v>279</v>
      </c>
      <c r="H50" s="79" t="s">
        <v>319</v>
      </c>
      <c r="J50" s="77" t="s">
        <v>273</v>
      </c>
      <c r="K50" s="77" t="s">
        <v>274</v>
      </c>
      <c r="L50" s="78" t="s">
        <v>275</v>
      </c>
      <c r="M50" s="79"/>
      <c r="N50" s="77" t="s">
        <v>276</v>
      </c>
      <c r="O50" s="79" t="s">
        <v>277</v>
      </c>
      <c r="P50" s="79" t="s">
        <v>279</v>
      </c>
      <c r="Q50" s="79" t="s">
        <v>319</v>
      </c>
    </row>
    <row r="51" spans="1:17" ht="15.6" x14ac:dyDescent="0.3">
      <c r="A51" s="46">
        <v>12</v>
      </c>
      <c r="B51" s="46">
        <v>27</v>
      </c>
      <c r="C51" s="34" t="s">
        <v>29</v>
      </c>
      <c r="D51" s="80"/>
      <c r="E51" s="46">
        <v>1000</v>
      </c>
      <c r="F51" s="80" t="s">
        <v>294</v>
      </c>
      <c r="G51" s="80" t="s">
        <v>290</v>
      </c>
      <c r="H51" s="80" t="s">
        <v>292</v>
      </c>
      <c r="J51" s="46">
        <v>1</v>
      </c>
      <c r="K51" s="46">
        <v>1</v>
      </c>
      <c r="L51" s="34" t="s">
        <v>312</v>
      </c>
      <c r="M51" s="80"/>
      <c r="N51" s="46">
        <v>1910</v>
      </c>
      <c r="O51" s="80" t="s">
        <v>313</v>
      </c>
      <c r="P51" s="80" t="s">
        <v>165</v>
      </c>
      <c r="Q51" s="80" t="s">
        <v>292</v>
      </c>
    </row>
    <row r="52" spans="1:17" ht="15.6" x14ac:dyDescent="0.3">
      <c r="A52" s="46">
        <v>14</v>
      </c>
      <c r="B52" s="46">
        <v>22</v>
      </c>
      <c r="C52" s="34" t="s">
        <v>33</v>
      </c>
      <c r="D52" s="80"/>
      <c r="E52" s="46">
        <v>1000</v>
      </c>
      <c r="F52" s="80" t="s">
        <v>294</v>
      </c>
      <c r="G52" s="80" t="s">
        <v>161</v>
      </c>
      <c r="H52" s="80" t="s">
        <v>292</v>
      </c>
      <c r="J52" s="46">
        <v>2</v>
      </c>
      <c r="K52" s="46">
        <v>8</v>
      </c>
      <c r="L52" s="34" t="s">
        <v>124</v>
      </c>
      <c r="M52" s="80"/>
      <c r="N52" s="46">
        <v>1378</v>
      </c>
      <c r="O52" s="80" t="s">
        <v>313</v>
      </c>
      <c r="P52" s="80" t="s">
        <v>163</v>
      </c>
      <c r="Q52" s="80" t="s">
        <v>292</v>
      </c>
    </row>
    <row r="53" spans="1:17" ht="15.6" x14ac:dyDescent="0.3">
      <c r="A53" s="46">
        <v>17</v>
      </c>
      <c r="B53" s="46">
        <v>30</v>
      </c>
      <c r="C53" s="34" t="s">
        <v>31</v>
      </c>
      <c r="D53" s="80"/>
      <c r="E53" s="46">
        <v>1000</v>
      </c>
      <c r="F53" s="80" t="s">
        <v>294</v>
      </c>
      <c r="G53" s="80" t="s">
        <v>161</v>
      </c>
      <c r="H53" s="80" t="s">
        <v>292</v>
      </c>
      <c r="J53" s="46">
        <v>4</v>
      </c>
      <c r="K53" s="46">
        <v>6</v>
      </c>
      <c r="L53" s="34" t="s">
        <v>314</v>
      </c>
      <c r="M53" s="80"/>
      <c r="N53" s="46">
        <v>1402</v>
      </c>
      <c r="O53" s="80" t="s">
        <v>313</v>
      </c>
      <c r="P53" s="80" t="s">
        <v>290</v>
      </c>
      <c r="Q53" s="80" t="s">
        <v>310</v>
      </c>
    </row>
    <row r="54" spans="1:17" ht="15.6" x14ac:dyDescent="0.3">
      <c r="A54" s="46">
        <v>21</v>
      </c>
      <c r="B54" s="46">
        <v>16</v>
      </c>
      <c r="C54" s="34" t="s">
        <v>34</v>
      </c>
      <c r="D54" s="80"/>
      <c r="E54" s="46">
        <v>1000</v>
      </c>
      <c r="F54" s="80" t="s">
        <v>294</v>
      </c>
      <c r="G54" s="80" t="s">
        <v>283</v>
      </c>
      <c r="H54" s="80" t="s">
        <v>292</v>
      </c>
      <c r="J54" s="46">
        <v>5</v>
      </c>
      <c r="K54" s="46">
        <v>7</v>
      </c>
      <c r="L54" s="34" t="s">
        <v>126</v>
      </c>
      <c r="M54" s="80"/>
      <c r="N54" s="46">
        <v>1379</v>
      </c>
      <c r="O54" s="80" t="s">
        <v>313</v>
      </c>
      <c r="P54" s="80" t="s">
        <v>161</v>
      </c>
      <c r="Q54" s="80" t="s">
        <v>292</v>
      </c>
    </row>
    <row r="55" spans="1:17" ht="15.6" x14ac:dyDescent="0.3">
      <c r="A55" s="46">
        <v>26</v>
      </c>
      <c r="B55" s="46">
        <v>31</v>
      </c>
      <c r="C55" s="34" t="s">
        <v>39</v>
      </c>
      <c r="D55" s="80"/>
      <c r="E55" s="46">
        <v>1000</v>
      </c>
      <c r="F55" s="80" t="s">
        <v>294</v>
      </c>
      <c r="G55" s="80" t="s">
        <v>159</v>
      </c>
      <c r="H55" s="80" t="s">
        <v>292</v>
      </c>
      <c r="J55" s="46">
        <v>6</v>
      </c>
      <c r="K55" s="46">
        <v>4</v>
      </c>
      <c r="L55" s="34" t="s">
        <v>125</v>
      </c>
      <c r="M55" s="80"/>
      <c r="N55" s="46">
        <v>1587</v>
      </c>
      <c r="O55" s="80" t="s">
        <v>313</v>
      </c>
      <c r="P55" s="80" t="s">
        <v>161</v>
      </c>
      <c r="Q55" s="80" t="s">
        <v>292</v>
      </c>
    </row>
    <row r="56" spans="1:17" ht="15.6" x14ac:dyDescent="0.3">
      <c r="A56" s="46">
        <v>27</v>
      </c>
      <c r="B56" s="46">
        <v>26</v>
      </c>
      <c r="C56" s="34" t="s">
        <v>36</v>
      </c>
      <c r="D56" s="80"/>
      <c r="E56" s="46">
        <v>1000</v>
      </c>
      <c r="F56" s="80" t="s">
        <v>294</v>
      </c>
      <c r="G56" s="80" t="s">
        <v>159</v>
      </c>
      <c r="H56" s="80" t="s">
        <v>292</v>
      </c>
      <c r="J56" s="46">
        <v>7</v>
      </c>
      <c r="K56" s="46">
        <v>3</v>
      </c>
      <c r="L56" s="34" t="s">
        <v>137</v>
      </c>
      <c r="M56" s="80"/>
      <c r="N56" s="46">
        <v>1605</v>
      </c>
      <c r="O56" s="80" t="s">
        <v>313</v>
      </c>
      <c r="P56" s="80" t="s">
        <v>283</v>
      </c>
      <c r="Q56" s="80" t="s">
        <v>292</v>
      </c>
    </row>
    <row r="57" spans="1:17" ht="15.6" x14ac:dyDescent="0.3">
      <c r="A57" s="46">
        <v>29</v>
      </c>
      <c r="B57" s="46">
        <v>37</v>
      </c>
      <c r="C57" s="34" t="s">
        <v>43</v>
      </c>
      <c r="D57" s="80"/>
      <c r="E57" s="46">
        <v>1000</v>
      </c>
      <c r="F57" s="80" t="s">
        <v>294</v>
      </c>
      <c r="G57" s="80" t="s">
        <v>159</v>
      </c>
      <c r="H57" s="80" t="s">
        <v>292</v>
      </c>
      <c r="J57" s="46">
        <v>8</v>
      </c>
      <c r="K57" s="46">
        <v>20</v>
      </c>
      <c r="L57" s="34" t="s">
        <v>127</v>
      </c>
      <c r="M57" s="80"/>
      <c r="N57" s="46">
        <v>1145</v>
      </c>
      <c r="O57" s="80" t="s">
        <v>313</v>
      </c>
      <c r="P57" s="80" t="s">
        <v>283</v>
      </c>
      <c r="Q57" s="80" t="s">
        <v>292</v>
      </c>
    </row>
    <row r="58" spans="1:17" ht="15.6" x14ac:dyDescent="0.3">
      <c r="A58" s="46">
        <v>31</v>
      </c>
      <c r="B58" s="46">
        <v>24</v>
      </c>
      <c r="C58" s="34" t="s">
        <v>46</v>
      </c>
      <c r="D58" s="80"/>
      <c r="E58" s="46">
        <v>1000</v>
      </c>
      <c r="F58" s="80" t="s">
        <v>294</v>
      </c>
      <c r="G58" s="80" t="s">
        <v>157</v>
      </c>
      <c r="H58" s="80" t="s">
        <v>292</v>
      </c>
      <c r="J58" s="46">
        <v>15</v>
      </c>
      <c r="K58" s="46">
        <v>9</v>
      </c>
      <c r="L58" s="34" t="s">
        <v>128</v>
      </c>
      <c r="M58" s="80"/>
      <c r="N58" s="46">
        <v>1376</v>
      </c>
      <c r="O58" s="80" t="s">
        <v>313</v>
      </c>
      <c r="P58" s="80" t="s">
        <v>283</v>
      </c>
      <c r="Q58" s="80" t="s">
        <v>292</v>
      </c>
    </row>
    <row r="59" spans="1:17" ht="15.6" x14ac:dyDescent="0.3">
      <c r="A59" s="46">
        <v>39</v>
      </c>
      <c r="B59" s="46">
        <v>25</v>
      </c>
      <c r="C59" s="34" t="s">
        <v>37</v>
      </c>
      <c r="D59" s="80"/>
      <c r="E59" s="46">
        <v>1000</v>
      </c>
      <c r="F59" s="80" t="s">
        <v>294</v>
      </c>
      <c r="G59" s="80" t="s">
        <v>315</v>
      </c>
      <c r="H59" s="80" t="s">
        <v>292</v>
      </c>
      <c r="J59" s="46">
        <v>16</v>
      </c>
      <c r="K59" s="46">
        <v>22</v>
      </c>
      <c r="L59" s="34" t="s">
        <v>329</v>
      </c>
      <c r="M59" s="80"/>
      <c r="N59" s="46">
        <v>1126</v>
      </c>
      <c r="O59" s="80" t="s">
        <v>313</v>
      </c>
      <c r="P59" s="80" t="s">
        <v>159</v>
      </c>
      <c r="Q59" s="80" t="s">
        <v>292</v>
      </c>
    </row>
    <row r="60" spans="1:17" ht="15.6" x14ac:dyDescent="0.3">
      <c r="J60" s="46">
        <v>17</v>
      </c>
      <c r="K60" s="46">
        <v>21</v>
      </c>
      <c r="L60" s="34" t="s">
        <v>132</v>
      </c>
      <c r="M60" s="80"/>
      <c r="N60" s="46">
        <v>1140</v>
      </c>
      <c r="O60" s="80" t="s">
        <v>313</v>
      </c>
      <c r="P60" s="80" t="s">
        <v>159</v>
      </c>
      <c r="Q60" s="80" t="s">
        <v>292</v>
      </c>
    </row>
    <row r="61" spans="1:17" ht="15.6" x14ac:dyDescent="0.3">
      <c r="A61" s="81" t="s">
        <v>296</v>
      </c>
      <c r="J61" s="46">
        <v>18</v>
      </c>
      <c r="K61" s="46">
        <v>29</v>
      </c>
      <c r="L61" s="34" t="s">
        <v>129</v>
      </c>
      <c r="M61" s="80"/>
      <c r="N61" s="46">
        <v>1070</v>
      </c>
      <c r="O61" s="80" t="s">
        <v>313</v>
      </c>
      <c r="P61" s="80" t="s">
        <v>159</v>
      </c>
      <c r="Q61" s="80" t="s">
        <v>292</v>
      </c>
    </row>
    <row r="62" spans="1:17" ht="15.6" x14ac:dyDescent="0.3">
      <c r="A62" s="81" t="s">
        <v>326</v>
      </c>
      <c r="J62" s="46">
        <v>20</v>
      </c>
      <c r="K62" s="46">
        <v>26</v>
      </c>
      <c r="L62" s="34" t="s">
        <v>138</v>
      </c>
      <c r="M62" s="80"/>
      <c r="N62" s="46">
        <v>1088</v>
      </c>
      <c r="O62" s="80" t="s">
        <v>313</v>
      </c>
      <c r="P62" s="80" t="s">
        <v>159</v>
      </c>
      <c r="Q62" s="80" t="s">
        <v>292</v>
      </c>
    </row>
    <row r="63" spans="1:17" ht="15.6" x14ac:dyDescent="0.3">
      <c r="A63" s="81" t="s">
        <v>298</v>
      </c>
      <c r="J63" s="46">
        <v>23</v>
      </c>
      <c r="K63" s="46">
        <v>18</v>
      </c>
      <c r="L63" s="34" t="s">
        <v>131</v>
      </c>
      <c r="M63" s="80"/>
      <c r="N63" s="46">
        <v>1188</v>
      </c>
      <c r="O63" s="80" t="s">
        <v>313</v>
      </c>
      <c r="P63" s="80" t="s">
        <v>159</v>
      </c>
      <c r="Q63" s="80" t="s">
        <v>292</v>
      </c>
    </row>
    <row r="64" spans="1:17" ht="15.6" x14ac:dyDescent="0.3">
      <c r="J64" s="46">
        <v>28</v>
      </c>
      <c r="K64" s="46">
        <v>24</v>
      </c>
      <c r="L64" s="34" t="s">
        <v>133</v>
      </c>
      <c r="M64" s="80"/>
      <c r="N64" s="46">
        <v>1103</v>
      </c>
      <c r="O64" s="80" t="s">
        <v>313</v>
      </c>
      <c r="P64" s="80" t="s">
        <v>157</v>
      </c>
      <c r="Q64" s="80" t="s">
        <v>292</v>
      </c>
    </row>
    <row r="65" spans="10:17" ht="15.6" x14ac:dyDescent="0.3">
      <c r="J65" s="46">
        <v>31</v>
      </c>
      <c r="K65" s="46">
        <v>34</v>
      </c>
      <c r="L65" s="34" t="s">
        <v>141</v>
      </c>
      <c r="M65" s="80"/>
      <c r="N65" s="46">
        <v>1000</v>
      </c>
      <c r="O65" s="80" t="s">
        <v>313</v>
      </c>
      <c r="P65" s="80" t="s">
        <v>157</v>
      </c>
      <c r="Q65" s="80" t="s">
        <v>292</v>
      </c>
    </row>
    <row r="66" spans="10:17" ht="15.6" x14ac:dyDescent="0.3">
      <c r="J66" s="46">
        <v>32</v>
      </c>
      <c r="K66" s="46">
        <v>49</v>
      </c>
      <c r="L66" s="34" t="s">
        <v>144</v>
      </c>
      <c r="M66" s="80"/>
      <c r="N66" s="46">
        <v>1000</v>
      </c>
      <c r="O66" s="80" t="s">
        <v>313</v>
      </c>
      <c r="P66" s="80" t="s">
        <v>157</v>
      </c>
      <c r="Q66" s="80" t="s">
        <v>292</v>
      </c>
    </row>
    <row r="67" spans="10:17" ht="15.6" x14ac:dyDescent="0.3">
      <c r="J67" s="46">
        <v>36</v>
      </c>
      <c r="K67" s="46">
        <v>40</v>
      </c>
      <c r="L67" s="34" t="s">
        <v>135</v>
      </c>
      <c r="M67" s="80"/>
      <c r="N67" s="46">
        <v>1000</v>
      </c>
      <c r="O67" s="80" t="s">
        <v>313</v>
      </c>
      <c r="P67" s="80" t="s">
        <v>157</v>
      </c>
      <c r="Q67" s="80" t="s">
        <v>292</v>
      </c>
    </row>
    <row r="68" spans="10:17" ht="15.6" x14ac:dyDescent="0.3">
      <c r="J68" s="46">
        <v>45</v>
      </c>
      <c r="K68" s="46">
        <v>48</v>
      </c>
      <c r="L68" s="34" t="s">
        <v>136</v>
      </c>
      <c r="M68" s="80"/>
      <c r="N68" s="46">
        <v>1000</v>
      </c>
      <c r="O68" s="80" t="s">
        <v>313</v>
      </c>
      <c r="P68" s="80" t="s">
        <v>155</v>
      </c>
      <c r="Q68" s="80" t="s">
        <v>292</v>
      </c>
    </row>
    <row r="69" spans="10:17" ht="15.6" x14ac:dyDescent="0.3">
      <c r="J69" s="46">
        <v>48</v>
      </c>
      <c r="K69" s="46">
        <v>47</v>
      </c>
      <c r="L69" s="34" t="s">
        <v>146</v>
      </c>
      <c r="M69" s="80"/>
      <c r="N69" s="46">
        <v>1000</v>
      </c>
      <c r="O69" s="80" t="s">
        <v>313</v>
      </c>
      <c r="P69" s="80" t="s">
        <v>153</v>
      </c>
      <c r="Q69" s="80" t="s">
        <v>292</v>
      </c>
    </row>
    <row r="71" spans="10:17" ht="15.6" x14ac:dyDescent="0.3">
      <c r="J71" s="76" t="s">
        <v>316</v>
      </c>
    </row>
    <row r="73" spans="10:17" ht="15.6" x14ac:dyDescent="0.3">
      <c r="J73" s="77" t="s">
        <v>273</v>
      </c>
      <c r="K73" s="77" t="s">
        <v>274</v>
      </c>
      <c r="L73" s="78" t="s">
        <v>275</v>
      </c>
      <c r="M73" s="79"/>
      <c r="N73" s="77" t="s">
        <v>276</v>
      </c>
      <c r="O73" s="79" t="s">
        <v>277</v>
      </c>
      <c r="P73" s="79" t="s">
        <v>279</v>
      </c>
      <c r="Q73" s="79" t="s">
        <v>319</v>
      </c>
    </row>
    <row r="74" spans="10:17" ht="15.6" x14ac:dyDescent="0.3">
      <c r="J74" s="46">
        <v>9</v>
      </c>
      <c r="K74" s="46">
        <v>15</v>
      </c>
      <c r="L74" s="34" t="s">
        <v>154</v>
      </c>
      <c r="M74" s="80"/>
      <c r="N74" s="46">
        <v>1270</v>
      </c>
      <c r="O74" s="80" t="s">
        <v>317</v>
      </c>
      <c r="P74" s="80" t="s">
        <v>283</v>
      </c>
      <c r="Q74" s="80" t="s">
        <v>292</v>
      </c>
    </row>
    <row r="75" spans="10:17" ht="15.6" x14ac:dyDescent="0.3">
      <c r="J75" s="46">
        <v>10</v>
      </c>
      <c r="K75" s="46">
        <v>11</v>
      </c>
      <c r="L75" s="34" t="s">
        <v>162</v>
      </c>
      <c r="M75" s="80"/>
      <c r="N75" s="46">
        <v>1336</v>
      </c>
      <c r="O75" s="80" t="s">
        <v>317</v>
      </c>
      <c r="P75" s="80" t="s">
        <v>283</v>
      </c>
      <c r="Q75" s="80" t="s">
        <v>292</v>
      </c>
    </row>
    <row r="76" spans="10:17" ht="15.6" x14ac:dyDescent="0.3">
      <c r="J76" s="46">
        <v>13</v>
      </c>
      <c r="K76" s="46">
        <v>2</v>
      </c>
      <c r="L76" s="34" t="s">
        <v>166</v>
      </c>
      <c r="M76" s="80"/>
      <c r="N76" s="46">
        <v>1625</v>
      </c>
      <c r="O76" s="80" t="s">
        <v>317</v>
      </c>
      <c r="P76" s="80" t="s">
        <v>283</v>
      </c>
      <c r="Q76" s="80" t="s">
        <v>292</v>
      </c>
    </row>
    <row r="77" spans="10:17" ht="15.6" x14ac:dyDescent="0.3">
      <c r="J77" s="46">
        <v>14</v>
      </c>
      <c r="K77" s="46">
        <v>14</v>
      </c>
      <c r="L77" s="34" t="s">
        <v>158</v>
      </c>
      <c r="M77" s="80"/>
      <c r="N77" s="46">
        <v>1278</v>
      </c>
      <c r="O77" s="80" t="s">
        <v>317</v>
      </c>
      <c r="P77" s="80" t="s">
        <v>283</v>
      </c>
      <c r="Q77" s="80" t="s">
        <v>292</v>
      </c>
    </row>
    <row r="78" spans="10:17" ht="15.6" x14ac:dyDescent="0.3">
      <c r="J78" s="46">
        <v>22</v>
      </c>
      <c r="K78" s="46">
        <v>10</v>
      </c>
      <c r="L78" s="34" t="s">
        <v>156</v>
      </c>
      <c r="M78" s="80"/>
      <c r="N78" s="46">
        <v>1369</v>
      </c>
      <c r="O78" s="80" t="s">
        <v>317</v>
      </c>
      <c r="P78" s="80" t="s">
        <v>159</v>
      </c>
      <c r="Q78" s="80" t="s">
        <v>292</v>
      </c>
    </row>
    <row r="80" spans="10:17" x14ac:dyDescent="0.3">
      <c r="J80" s="81" t="s">
        <v>296</v>
      </c>
    </row>
    <row r="81" spans="10:10" x14ac:dyDescent="0.3">
      <c r="J81" s="81" t="s">
        <v>326</v>
      </c>
    </row>
    <row r="82" spans="10:10" x14ac:dyDescent="0.3">
      <c r="J82" s="81" t="s">
        <v>298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B1D4A-F033-408C-A324-8F79F0658AFF}">
  <dimension ref="A1:S90"/>
  <sheetViews>
    <sheetView workbookViewId="0">
      <selection activeCell="A2" sqref="A2"/>
    </sheetView>
  </sheetViews>
  <sheetFormatPr defaultRowHeight="14.4" x14ac:dyDescent="0.3"/>
  <cols>
    <col min="1" max="1" width="5.33203125" customWidth="1"/>
    <col min="2" max="2" width="5.77734375" customWidth="1"/>
    <col min="3" max="3" width="25.88671875" customWidth="1"/>
    <col min="4" max="4" width="2" customWidth="1"/>
    <col min="5" max="5" width="6" customWidth="1"/>
    <col min="6" max="6" width="5" customWidth="1"/>
    <col min="7" max="7" width="4.21875" customWidth="1"/>
    <col min="8" max="8" width="6.6640625" customWidth="1"/>
    <col min="9" max="9" width="5.33203125" customWidth="1"/>
    <col min="11" max="11" width="5.33203125" customWidth="1"/>
    <col min="12" max="12" width="5.77734375" customWidth="1"/>
    <col min="13" max="13" width="30.21875" customWidth="1"/>
    <col min="14" max="14" width="2" customWidth="1"/>
    <col min="15" max="15" width="6" customWidth="1"/>
    <col min="16" max="16" width="5" customWidth="1"/>
    <col min="17" max="17" width="4.21875" customWidth="1"/>
    <col min="18" max="18" width="6.6640625" customWidth="1"/>
    <col min="19" max="19" width="5.33203125" customWidth="1"/>
  </cols>
  <sheetData>
    <row r="1" spans="1:19" ht="18" x14ac:dyDescent="0.3">
      <c r="A1" s="65" t="s">
        <v>392</v>
      </c>
      <c r="K1" s="65" t="s">
        <v>405</v>
      </c>
    </row>
    <row r="3" spans="1:19" ht="15.6" x14ac:dyDescent="0.3">
      <c r="A3" s="76" t="s">
        <v>271</v>
      </c>
      <c r="K3" s="76" t="s">
        <v>271</v>
      </c>
    </row>
    <row r="6" spans="1:19" ht="15.6" x14ac:dyDescent="0.3">
      <c r="A6" s="76" t="s">
        <v>272</v>
      </c>
      <c r="K6" s="76" t="s">
        <v>300</v>
      </c>
    </row>
    <row r="8" spans="1:19" ht="15.6" x14ac:dyDescent="0.3">
      <c r="A8" s="77" t="s">
        <v>273</v>
      </c>
      <c r="B8" s="77" t="s">
        <v>274</v>
      </c>
      <c r="C8" s="78" t="s">
        <v>275</v>
      </c>
      <c r="D8" s="79"/>
      <c r="E8" s="77" t="s">
        <v>276</v>
      </c>
      <c r="F8" s="79" t="s">
        <v>277</v>
      </c>
      <c r="G8" s="79" t="s">
        <v>278</v>
      </c>
      <c r="H8" s="79" t="s">
        <v>279</v>
      </c>
      <c r="I8" s="79" t="s">
        <v>333</v>
      </c>
      <c r="K8" s="77" t="s">
        <v>273</v>
      </c>
      <c r="L8" s="77" t="s">
        <v>274</v>
      </c>
      <c r="M8" s="78" t="s">
        <v>275</v>
      </c>
      <c r="N8" s="79"/>
      <c r="O8" s="77" t="s">
        <v>276</v>
      </c>
      <c r="P8" s="79" t="s">
        <v>277</v>
      </c>
      <c r="Q8" s="79" t="s">
        <v>278</v>
      </c>
      <c r="R8" s="79" t="s">
        <v>279</v>
      </c>
      <c r="S8" s="79" t="s">
        <v>333</v>
      </c>
    </row>
    <row r="9" spans="1:19" ht="15.6" x14ac:dyDescent="0.3">
      <c r="A9" s="46">
        <v>1</v>
      </c>
      <c r="B9" s="46">
        <v>19</v>
      </c>
      <c r="C9" s="34" t="s">
        <v>393</v>
      </c>
      <c r="D9" s="80" t="s">
        <v>280</v>
      </c>
      <c r="E9" s="46">
        <v>1001</v>
      </c>
      <c r="F9" s="80" t="s">
        <v>281</v>
      </c>
      <c r="G9" s="80" t="s">
        <v>394</v>
      </c>
      <c r="H9" s="80" t="s">
        <v>163</v>
      </c>
      <c r="I9" s="80" t="s">
        <v>367</v>
      </c>
      <c r="K9" s="46">
        <v>32</v>
      </c>
      <c r="L9" s="46">
        <v>52</v>
      </c>
      <c r="M9" s="34" t="s">
        <v>186</v>
      </c>
      <c r="N9" s="80"/>
      <c r="O9" s="46">
        <v>1000</v>
      </c>
      <c r="P9" s="80" t="s">
        <v>301</v>
      </c>
      <c r="Q9" s="80"/>
      <c r="R9" s="80" t="s">
        <v>286</v>
      </c>
      <c r="S9" s="80" t="s">
        <v>403</v>
      </c>
    </row>
    <row r="10" spans="1:19" ht="15.6" x14ac:dyDescent="0.3">
      <c r="A10" s="46">
        <v>21</v>
      </c>
      <c r="B10" s="46">
        <v>14</v>
      </c>
      <c r="C10" s="34" t="s">
        <v>179</v>
      </c>
      <c r="D10" s="80" t="s">
        <v>280</v>
      </c>
      <c r="E10" s="46">
        <v>1029</v>
      </c>
      <c r="F10" s="80" t="s">
        <v>281</v>
      </c>
      <c r="G10" s="80" t="s">
        <v>394</v>
      </c>
      <c r="H10" s="80" t="s">
        <v>157</v>
      </c>
      <c r="I10" s="80" t="s">
        <v>348</v>
      </c>
      <c r="K10" s="46">
        <v>51</v>
      </c>
      <c r="L10" s="46">
        <v>47</v>
      </c>
      <c r="M10" s="34" t="s">
        <v>189</v>
      </c>
      <c r="N10" s="80" t="s">
        <v>280</v>
      </c>
      <c r="O10" s="46">
        <v>1010</v>
      </c>
      <c r="P10" s="80" t="s">
        <v>301</v>
      </c>
      <c r="Q10" s="80" t="s">
        <v>394</v>
      </c>
      <c r="R10" s="80" t="s">
        <v>155</v>
      </c>
      <c r="S10" s="80" t="s">
        <v>263</v>
      </c>
    </row>
    <row r="11" spans="1:19" ht="15.6" x14ac:dyDescent="0.3">
      <c r="A11" s="46">
        <v>22</v>
      </c>
      <c r="B11" s="46">
        <v>11</v>
      </c>
      <c r="C11" s="34" t="s">
        <v>181</v>
      </c>
      <c r="D11" s="80" t="s">
        <v>280</v>
      </c>
      <c r="E11" s="46">
        <v>1059</v>
      </c>
      <c r="F11" s="80" t="s">
        <v>281</v>
      </c>
      <c r="G11" s="80" t="s">
        <v>394</v>
      </c>
      <c r="H11" s="80" t="s">
        <v>157</v>
      </c>
      <c r="I11" s="80" t="s">
        <v>387</v>
      </c>
      <c r="K11" s="46">
        <v>53</v>
      </c>
      <c r="L11" s="46">
        <v>51</v>
      </c>
      <c r="M11" s="34" t="s">
        <v>187</v>
      </c>
      <c r="N11" s="80"/>
      <c r="O11" s="46">
        <v>1000</v>
      </c>
      <c r="P11" s="80" t="s">
        <v>301</v>
      </c>
      <c r="Q11" s="80"/>
      <c r="R11" s="80" t="s">
        <v>155</v>
      </c>
      <c r="S11" s="80" t="s">
        <v>262</v>
      </c>
    </row>
    <row r="12" spans="1:19" ht="15.6" x14ac:dyDescent="0.3">
      <c r="A12" s="46">
        <v>23</v>
      </c>
      <c r="B12" s="46">
        <v>15</v>
      </c>
      <c r="C12" s="34" t="s">
        <v>180</v>
      </c>
      <c r="D12" s="80" t="s">
        <v>280</v>
      </c>
      <c r="E12" s="46">
        <v>1025</v>
      </c>
      <c r="F12" s="80" t="s">
        <v>281</v>
      </c>
      <c r="G12" s="80" t="s">
        <v>394</v>
      </c>
      <c r="H12" s="80" t="s">
        <v>157</v>
      </c>
      <c r="I12" s="80" t="s">
        <v>387</v>
      </c>
      <c r="K12" s="46">
        <v>55</v>
      </c>
      <c r="L12" s="46">
        <v>56</v>
      </c>
      <c r="M12" s="34" t="s">
        <v>406</v>
      </c>
      <c r="N12" s="80" t="s">
        <v>280</v>
      </c>
      <c r="O12" s="46">
        <v>0</v>
      </c>
      <c r="P12" s="80" t="s">
        <v>301</v>
      </c>
      <c r="Q12" s="80" t="s">
        <v>385</v>
      </c>
      <c r="R12" s="80" t="s">
        <v>315</v>
      </c>
      <c r="S12" s="80" t="s">
        <v>407</v>
      </c>
    </row>
    <row r="14" spans="1:19" ht="15.6" x14ac:dyDescent="0.3">
      <c r="A14" s="76" t="s">
        <v>284</v>
      </c>
      <c r="K14" s="76" t="s">
        <v>303</v>
      </c>
    </row>
    <row r="16" spans="1:19" ht="15.6" x14ac:dyDescent="0.3">
      <c r="A16" s="77" t="s">
        <v>273</v>
      </c>
      <c r="B16" s="77" t="s">
        <v>274</v>
      </c>
      <c r="C16" s="78" t="s">
        <v>275</v>
      </c>
      <c r="D16" s="79"/>
      <c r="E16" s="77" t="s">
        <v>276</v>
      </c>
      <c r="F16" s="79" t="s">
        <v>277</v>
      </c>
      <c r="G16" s="79" t="s">
        <v>278</v>
      </c>
      <c r="H16" s="79" t="s">
        <v>279</v>
      </c>
      <c r="I16" s="79" t="s">
        <v>333</v>
      </c>
      <c r="K16" s="77" t="s">
        <v>273</v>
      </c>
      <c r="L16" s="77" t="s">
        <v>274</v>
      </c>
      <c r="M16" s="78" t="s">
        <v>275</v>
      </c>
      <c r="N16" s="79"/>
      <c r="O16" s="77" t="s">
        <v>276</v>
      </c>
      <c r="P16" s="79" t="s">
        <v>277</v>
      </c>
      <c r="Q16" s="79" t="s">
        <v>278</v>
      </c>
      <c r="R16" s="79" t="s">
        <v>279</v>
      </c>
      <c r="S16" s="79" t="s">
        <v>333</v>
      </c>
    </row>
    <row r="17" spans="1:19" ht="15.6" x14ac:dyDescent="0.3">
      <c r="A17" s="46">
        <v>26</v>
      </c>
      <c r="B17" s="46">
        <v>30</v>
      </c>
      <c r="C17" s="34" t="s">
        <v>176</v>
      </c>
      <c r="D17" s="80" t="s">
        <v>280</v>
      </c>
      <c r="E17" s="46">
        <v>0</v>
      </c>
      <c r="F17" s="80" t="s">
        <v>285</v>
      </c>
      <c r="G17" s="80" t="s">
        <v>394</v>
      </c>
      <c r="H17" s="80" t="s">
        <v>157</v>
      </c>
      <c r="I17" s="80" t="s">
        <v>395</v>
      </c>
      <c r="K17" s="46">
        <v>9</v>
      </c>
      <c r="L17" s="46">
        <v>10</v>
      </c>
      <c r="M17" s="34" t="s">
        <v>304</v>
      </c>
      <c r="N17" s="80" t="s">
        <v>280</v>
      </c>
      <c r="O17" s="46">
        <v>1489</v>
      </c>
      <c r="P17" s="80" t="s">
        <v>305</v>
      </c>
      <c r="Q17" s="80" t="s">
        <v>385</v>
      </c>
      <c r="R17" s="80" t="s">
        <v>161</v>
      </c>
      <c r="S17" s="80" t="s">
        <v>348</v>
      </c>
    </row>
    <row r="18" spans="1:19" ht="15.6" x14ac:dyDescent="0.3">
      <c r="K18" s="46">
        <v>21</v>
      </c>
      <c r="L18" s="46">
        <v>27</v>
      </c>
      <c r="M18" s="34" t="s">
        <v>193</v>
      </c>
      <c r="N18" s="80" t="s">
        <v>280</v>
      </c>
      <c r="O18" s="46">
        <v>1236</v>
      </c>
      <c r="P18" s="80" t="s">
        <v>305</v>
      </c>
      <c r="Q18" s="80" t="s">
        <v>385</v>
      </c>
      <c r="R18" s="80" t="s">
        <v>159</v>
      </c>
      <c r="S18" s="80" t="s">
        <v>380</v>
      </c>
    </row>
    <row r="19" spans="1:19" ht="15.6" x14ac:dyDescent="0.3">
      <c r="A19" s="76" t="s">
        <v>287</v>
      </c>
      <c r="K19" s="46">
        <v>36</v>
      </c>
      <c r="L19" s="46">
        <v>46</v>
      </c>
      <c r="M19" s="34" t="s">
        <v>197</v>
      </c>
      <c r="N19" s="80" t="s">
        <v>280</v>
      </c>
      <c r="O19" s="46">
        <v>1011</v>
      </c>
      <c r="P19" s="80" t="s">
        <v>305</v>
      </c>
      <c r="Q19" s="80" t="s">
        <v>385</v>
      </c>
      <c r="R19" s="80" t="s">
        <v>157</v>
      </c>
      <c r="S19" s="80" t="s">
        <v>349</v>
      </c>
    </row>
    <row r="20" spans="1:19" ht="15.6" x14ac:dyDescent="0.3">
      <c r="K20" s="46">
        <v>54</v>
      </c>
      <c r="L20" s="46">
        <v>45</v>
      </c>
      <c r="M20" s="34" t="s">
        <v>196</v>
      </c>
      <c r="N20" s="80" t="s">
        <v>280</v>
      </c>
      <c r="O20" s="46">
        <v>1029</v>
      </c>
      <c r="P20" s="80" t="s">
        <v>305</v>
      </c>
      <c r="Q20" s="80" t="s">
        <v>385</v>
      </c>
      <c r="R20" s="80" t="s">
        <v>315</v>
      </c>
      <c r="S20" s="80" t="s">
        <v>265</v>
      </c>
    </row>
    <row r="21" spans="1:19" ht="15.6" x14ac:dyDescent="0.3">
      <c r="A21" s="77" t="s">
        <v>273</v>
      </c>
      <c r="B21" s="77" t="s">
        <v>274</v>
      </c>
      <c r="C21" s="78" t="s">
        <v>275</v>
      </c>
      <c r="D21" s="79"/>
      <c r="E21" s="77" t="s">
        <v>276</v>
      </c>
      <c r="F21" s="79" t="s">
        <v>277</v>
      </c>
      <c r="G21" s="79" t="s">
        <v>278</v>
      </c>
      <c r="H21" s="79" t="s">
        <v>279</v>
      </c>
      <c r="I21" s="79" t="s">
        <v>333</v>
      </c>
    </row>
    <row r="22" spans="1:19" ht="15.6" x14ac:dyDescent="0.3">
      <c r="A22" s="46">
        <v>2</v>
      </c>
      <c r="B22" s="46">
        <v>4</v>
      </c>
      <c r="C22" s="34" t="s">
        <v>50</v>
      </c>
      <c r="D22" s="80"/>
      <c r="E22" s="46">
        <v>1218</v>
      </c>
      <c r="F22" s="80" t="s">
        <v>288</v>
      </c>
      <c r="G22" s="80" t="s">
        <v>394</v>
      </c>
      <c r="H22" s="80" t="s">
        <v>163</v>
      </c>
      <c r="I22" s="80" t="s">
        <v>396</v>
      </c>
      <c r="K22" s="76" t="s">
        <v>306</v>
      </c>
    </row>
    <row r="23" spans="1:19" ht="15.6" x14ac:dyDescent="0.3">
      <c r="A23" s="46">
        <v>3</v>
      </c>
      <c r="B23" s="46">
        <v>3</v>
      </c>
      <c r="C23" s="34" t="s">
        <v>360</v>
      </c>
      <c r="D23" s="80"/>
      <c r="E23" s="46">
        <v>1250</v>
      </c>
      <c r="F23" s="80" t="s">
        <v>288</v>
      </c>
      <c r="G23" s="80" t="s">
        <v>394</v>
      </c>
      <c r="H23" s="80" t="s">
        <v>290</v>
      </c>
      <c r="I23" s="80" t="s">
        <v>397</v>
      </c>
    </row>
    <row r="24" spans="1:19" ht="15.6" x14ac:dyDescent="0.3">
      <c r="A24" s="46">
        <v>4</v>
      </c>
      <c r="B24" s="46">
        <v>1</v>
      </c>
      <c r="C24" s="34" t="s">
        <v>65</v>
      </c>
      <c r="D24" s="80"/>
      <c r="E24" s="46">
        <v>1309</v>
      </c>
      <c r="F24" s="80" t="s">
        <v>288</v>
      </c>
      <c r="G24" s="80" t="s">
        <v>394</v>
      </c>
      <c r="H24" s="80" t="s">
        <v>161</v>
      </c>
      <c r="I24" s="80" t="s">
        <v>346</v>
      </c>
      <c r="K24" s="77" t="s">
        <v>273</v>
      </c>
      <c r="L24" s="77" t="s">
        <v>274</v>
      </c>
      <c r="M24" s="78" t="s">
        <v>275</v>
      </c>
      <c r="N24" s="79"/>
      <c r="O24" s="77" t="s">
        <v>276</v>
      </c>
      <c r="P24" s="79" t="s">
        <v>277</v>
      </c>
      <c r="Q24" s="79" t="s">
        <v>278</v>
      </c>
      <c r="R24" s="79" t="s">
        <v>279</v>
      </c>
      <c r="S24" s="79" t="s">
        <v>333</v>
      </c>
    </row>
    <row r="25" spans="1:19" ht="15.6" x14ac:dyDescent="0.3">
      <c r="A25" s="46">
        <v>5</v>
      </c>
      <c r="B25" s="46">
        <v>2</v>
      </c>
      <c r="C25" s="34" t="s">
        <v>322</v>
      </c>
      <c r="D25" s="80"/>
      <c r="E25" s="46">
        <v>1278</v>
      </c>
      <c r="F25" s="80" t="s">
        <v>288</v>
      </c>
      <c r="G25" s="80" t="s">
        <v>394</v>
      </c>
      <c r="H25" s="80" t="s">
        <v>161</v>
      </c>
      <c r="I25" s="80" t="s">
        <v>369</v>
      </c>
      <c r="K25" s="46">
        <v>38</v>
      </c>
      <c r="L25" s="46">
        <v>29</v>
      </c>
      <c r="M25" s="34" t="s">
        <v>202</v>
      </c>
      <c r="N25" s="80" t="s">
        <v>280</v>
      </c>
      <c r="O25" s="46">
        <v>1231</v>
      </c>
      <c r="P25" s="80" t="s">
        <v>307</v>
      </c>
      <c r="Q25" s="80" t="s">
        <v>385</v>
      </c>
      <c r="R25" s="80" t="s">
        <v>157</v>
      </c>
      <c r="S25" s="80" t="s">
        <v>337</v>
      </c>
    </row>
    <row r="26" spans="1:19" ht="15.6" x14ac:dyDescent="0.3">
      <c r="A26" s="46">
        <v>6</v>
      </c>
      <c r="B26" s="46">
        <v>35</v>
      </c>
      <c r="C26" s="34" t="s">
        <v>59</v>
      </c>
      <c r="D26" s="80"/>
      <c r="E26" s="46">
        <v>0</v>
      </c>
      <c r="F26" s="80" t="s">
        <v>288</v>
      </c>
      <c r="G26" s="80" t="s">
        <v>394</v>
      </c>
      <c r="H26" s="80" t="s">
        <v>161</v>
      </c>
      <c r="I26" s="80" t="s">
        <v>349</v>
      </c>
    </row>
    <row r="27" spans="1:19" ht="15.6" x14ac:dyDescent="0.3">
      <c r="A27" s="46">
        <v>7</v>
      </c>
      <c r="B27" s="46">
        <v>33</v>
      </c>
      <c r="C27" s="34" t="s">
        <v>70</v>
      </c>
      <c r="D27" s="80"/>
      <c r="E27" s="46">
        <v>0</v>
      </c>
      <c r="F27" s="80" t="s">
        <v>288</v>
      </c>
      <c r="G27" s="80" t="s">
        <v>394</v>
      </c>
      <c r="H27" s="80" t="s">
        <v>161</v>
      </c>
      <c r="I27" s="80" t="s">
        <v>398</v>
      </c>
      <c r="K27" s="76" t="s">
        <v>308</v>
      </c>
    </row>
    <row r="28" spans="1:19" ht="15.6" x14ac:dyDescent="0.3">
      <c r="A28" s="46">
        <v>9</v>
      </c>
      <c r="B28" s="46">
        <v>31</v>
      </c>
      <c r="C28" s="34" t="s">
        <v>66</v>
      </c>
      <c r="D28" s="80"/>
      <c r="E28" s="46">
        <v>0</v>
      </c>
      <c r="F28" s="80" t="s">
        <v>288</v>
      </c>
      <c r="G28" s="80" t="s">
        <v>394</v>
      </c>
      <c r="H28" s="80" t="s">
        <v>283</v>
      </c>
      <c r="I28" s="80" t="s">
        <v>335</v>
      </c>
    </row>
    <row r="29" spans="1:19" ht="15.6" x14ac:dyDescent="0.3">
      <c r="A29" s="46">
        <v>10</v>
      </c>
      <c r="B29" s="46">
        <v>12</v>
      </c>
      <c r="C29" s="34" t="s">
        <v>62</v>
      </c>
      <c r="D29" s="80"/>
      <c r="E29" s="46">
        <v>1042</v>
      </c>
      <c r="F29" s="80" t="s">
        <v>288</v>
      </c>
      <c r="G29" s="80" t="s">
        <v>394</v>
      </c>
      <c r="H29" s="80" t="s">
        <v>283</v>
      </c>
      <c r="I29" s="80" t="s">
        <v>373</v>
      </c>
      <c r="K29" s="77" t="s">
        <v>273</v>
      </c>
      <c r="L29" s="77" t="s">
        <v>274</v>
      </c>
      <c r="M29" s="78" t="s">
        <v>275</v>
      </c>
      <c r="N29" s="79"/>
      <c r="O29" s="77" t="s">
        <v>276</v>
      </c>
      <c r="P29" s="79" t="s">
        <v>277</v>
      </c>
      <c r="Q29" s="79" t="s">
        <v>278</v>
      </c>
      <c r="R29" s="79" t="s">
        <v>279</v>
      </c>
      <c r="S29" s="79" t="s">
        <v>333</v>
      </c>
    </row>
    <row r="30" spans="1:19" ht="15.6" x14ac:dyDescent="0.3">
      <c r="A30" s="46">
        <v>11</v>
      </c>
      <c r="B30" s="46">
        <v>9</v>
      </c>
      <c r="C30" s="34" t="s">
        <v>57</v>
      </c>
      <c r="D30" s="80"/>
      <c r="E30" s="46">
        <v>1069</v>
      </c>
      <c r="F30" s="80" t="s">
        <v>288</v>
      </c>
      <c r="G30" s="80" t="s">
        <v>394</v>
      </c>
      <c r="H30" s="80" t="s">
        <v>159</v>
      </c>
      <c r="I30" s="80" t="s">
        <v>346</v>
      </c>
      <c r="K30" s="46">
        <v>2</v>
      </c>
      <c r="L30" s="46">
        <v>3</v>
      </c>
      <c r="M30" s="34" t="s">
        <v>408</v>
      </c>
      <c r="N30" s="80"/>
      <c r="O30" s="46">
        <v>1596</v>
      </c>
      <c r="P30" s="80" t="s">
        <v>309</v>
      </c>
      <c r="Q30" s="80" t="s">
        <v>394</v>
      </c>
      <c r="R30" s="80" t="s">
        <v>163</v>
      </c>
      <c r="S30" s="80" t="s">
        <v>367</v>
      </c>
    </row>
    <row r="31" spans="1:19" ht="15.6" x14ac:dyDescent="0.3">
      <c r="A31" s="46">
        <v>12</v>
      </c>
      <c r="B31" s="46">
        <v>32</v>
      </c>
      <c r="C31" s="34" t="s">
        <v>399</v>
      </c>
      <c r="D31" s="80"/>
      <c r="E31" s="46">
        <v>0</v>
      </c>
      <c r="F31" s="80" t="s">
        <v>288</v>
      </c>
      <c r="G31" s="80" t="s">
        <v>394</v>
      </c>
      <c r="H31" s="80" t="s">
        <v>159</v>
      </c>
      <c r="I31" s="80" t="s">
        <v>373</v>
      </c>
      <c r="K31" s="46">
        <v>5</v>
      </c>
      <c r="L31" s="46">
        <v>25</v>
      </c>
      <c r="M31" s="34" t="s">
        <v>94</v>
      </c>
      <c r="N31" s="80"/>
      <c r="O31" s="46">
        <v>1256</v>
      </c>
      <c r="P31" s="80" t="s">
        <v>309</v>
      </c>
      <c r="Q31" s="80" t="s">
        <v>385</v>
      </c>
      <c r="R31" s="80" t="s">
        <v>290</v>
      </c>
      <c r="S31" s="80" t="s">
        <v>377</v>
      </c>
    </row>
    <row r="32" spans="1:19" ht="15.6" x14ac:dyDescent="0.3">
      <c r="A32" s="46">
        <v>13</v>
      </c>
      <c r="B32" s="46">
        <v>21</v>
      </c>
      <c r="C32" s="34" t="s">
        <v>324</v>
      </c>
      <c r="D32" s="80"/>
      <c r="E32" s="46">
        <v>1000</v>
      </c>
      <c r="F32" s="80" t="s">
        <v>288</v>
      </c>
      <c r="G32" s="80"/>
      <c r="H32" s="80" t="s">
        <v>159</v>
      </c>
      <c r="I32" s="80" t="s">
        <v>373</v>
      </c>
      <c r="K32" s="46">
        <v>17</v>
      </c>
      <c r="L32" s="46">
        <v>15</v>
      </c>
      <c r="M32" s="34" t="s">
        <v>102</v>
      </c>
      <c r="N32" s="80"/>
      <c r="O32" s="46">
        <v>1433</v>
      </c>
      <c r="P32" s="80" t="s">
        <v>309</v>
      </c>
      <c r="Q32" s="80" t="s">
        <v>385</v>
      </c>
      <c r="R32" s="80" t="s">
        <v>159</v>
      </c>
      <c r="S32" s="80" t="s">
        <v>359</v>
      </c>
    </row>
    <row r="33" spans="1:19" ht="15.6" x14ac:dyDescent="0.3">
      <c r="A33" s="46">
        <v>14</v>
      </c>
      <c r="B33" s="46">
        <v>16</v>
      </c>
      <c r="C33" s="34" t="s">
        <v>325</v>
      </c>
      <c r="D33" s="80"/>
      <c r="E33" s="46">
        <v>1024</v>
      </c>
      <c r="F33" s="80" t="s">
        <v>288</v>
      </c>
      <c r="G33" s="80" t="s">
        <v>394</v>
      </c>
      <c r="H33" s="80" t="s">
        <v>159</v>
      </c>
      <c r="I33" s="80" t="s">
        <v>369</v>
      </c>
      <c r="K33" s="46">
        <v>18</v>
      </c>
      <c r="L33" s="46">
        <v>13</v>
      </c>
      <c r="M33" s="34" t="s">
        <v>107</v>
      </c>
      <c r="N33" s="80"/>
      <c r="O33" s="46">
        <v>1440</v>
      </c>
      <c r="P33" s="80" t="s">
        <v>309</v>
      </c>
      <c r="Q33" s="80" t="s">
        <v>385</v>
      </c>
      <c r="R33" s="80" t="s">
        <v>159</v>
      </c>
      <c r="S33" s="80" t="s">
        <v>373</v>
      </c>
    </row>
    <row r="34" spans="1:19" ht="15.6" x14ac:dyDescent="0.3">
      <c r="A34" s="46">
        <v>15</v>
      </c>
      <c r="B34" s="46">
        <v>7</v>
      </c>
      <c r="C34" s="34" t="s">
        <v>68</v>
      </c>
      <c r="D34" s="80"/>
      <c r="E34" s="46">
        <v>1102</v>
      </c>
      <c r="F34" s="80" t="s">
        <v>288</v>
      </c>
      <c r="G34" s="80" t="s">
        <v>394</v>
      </c>
      <c r="H34" s="80" t="s">
        <v>159</v>
      </c>
      <c r="I34" s="80" t="s">
        <v>400</v>
      </c>
      <c r="K34" s="46">
        <v>26</v>
      </c>
      <c r="L34" s="46">
        <v>28</v>
      </c>
      <c r="M34" s="34" t="s">
        <v>409</v>
      </c>
      <c r="N34" s="80"/>
      <c r="O34" s="46">
        <v>1233</v>
      </c>
      <c r="P34" s="80" t="s">
        <v>309</v>
      </c>
      <c r="Q34" s="80" t="s">
        <v>385</v>
      </c>
      <c r="R34" s="80" t="s">
        <v>159</v>
      </c>
      <c r="S34" s="80" t="s">
        <v>350</v>
      </c>
    </row>
    <row r="35" spans="1:19" ht="15.6" x14ac:dyDescent="0.3">
      <c r="A35" s="46">
        <v>16</v>
      </c>
      <c r="B35" s="46">
        <v>8</v>
      </c>
      <c r="C35" s="34" t="s">
        <v>52</v>
      </c>
      <c r="D35" s="80"/>
      <c r="E35" s="46">
        <v>1101</v>
      </c>
      <c r="F35" s="80" t="s">
        <v>288</v>
      </c>
      <c r="G35" s="80" t="s">
        <v>394</v>
      </c>
      <c r="H35" s="80" t="s">
        <v>159</v>
      </c>
      <c r="I35" s="80" t="s">
        <v>370</v>
      </c>
      <c r="K35" s="46">
        <v>30</v>
      </c>
      <c r="L35" s="46">
        <v>32</v>
      </c>
      <c r="M35" s="34" t="s">
        <v>109</v>
      </c>
      <c r="N35" s="80"/>
      <c r="O35" s="46">
        <v>1194</v>
      </c>
      <c r="P35" s="80" t="s">
        <v>309</v>
      </c>
      <c r="Q35" s="80" t="s">
        <v>394</v>
      </c>
      <c r="R35" s="80" t="s">
        <v>286</v>
      </c>
      <c r="S35" s="80" t="s">
        <v>370</v>
      </c>
    </row>
    <row r="36" spans="1:19" ht="15.6" x14ac:dyDescent="0.3">
      <c r="A36" s="46">
        <v>18</v>
      </c>
      <c r="B36" s="46">
        <v>13</v>
      </c>
      <c r="C36" s="34" t="s">
        <v>56</v>
      </c>
      <c r="D36" s="80"/>
      <c r="E36" s="46">
        <v>1042</v>
      </c>
      <c r="F36" s="80" t="s">
        <v>288</v>
      </c>
      <c r="G36" s="80" t="s">
        <v>394</v>
      </c>
      <c r="H36" s="80" t="s">
        <v>286</v>
      </c>
      <c r="I36" s="80" t="s">
        <v>347</v>
      </c>
      <c r="K36" s="46">
        <v>33</v>
      </c>
      <c r="L36" s="46">
        <v>41</v>
      </c>
      <c r="M36" s="34" t="s">
        <v>110</v>
      </c>
      <c r="N36" s="80"/>
      <c r="O36" s="46">
        <v>1068</v>
      </c>
      <c r="P36" s="80" t="s">
        <v>309</v>
      </c>
      <c r="Q36" s="80" t="s">
        <v>394</v>
      </c>
      <c r="R36" s="80" t="s">
        <v>157</v>
      </c>
      <c r="S36" s="80" t="s">
        <v>340</v>
      </c>
    </row>
    <row r="37" spans="1:19" ht="15.6" x14ac:dyDescent="0.3">
      <c r="A37" s="46">
        <v>19</v>
      </c>
      <c r="B37" s="46">
        <v>18</v>
      </c>
      <c r="C37" s="34" t="s">
        <v>401</v>
      </c>
      <c r="D37" s="80"/>
      <c r="E37" s="46">
        <v>1004</v>
      </c>
      <c r="F37" s="80" t="s">
        <v>288</v>
      </c>
      <c r="G37" s="80" t="s">
        <v>394</v>
      </c>
      <c r="H37" s="80" t="s">
        <v>286</v>
      </c>
      <c r="I37" s="80" t="s">
        <v>337</v>
      </c>
      <c r="K37" s="46">
        <v>37</v>
      </c>
      <c r="L37" s="46">
        <v>20</v>
      </c>
      <c r="M37" s="34" t="s">
        <v>328</v>
      </c>
      <c r="N37" s="80"/>
      <c r="O37" s="46">
        <v>1360</v>
      </c>
      <c r="P37" s="80" t="s">
        <v>309</v>
      </c>
      <c r="Q37" s="80" t="s">
        <v>394</v>
      </c>
      <c r="R37" s="80" t="s">
        <v>157</v>
      </c>
      <c r="S37" s="80" t="s">
        <v>370</v>
      </c>
    </row>
    <row r="38" spans="1:19" ht="15.6" x14ac:dyDescent="0.3">
      <c r="A38" s="46">
        <v>20</v>
      </c>
      <c r="B38" s="46">
        <v>6</v>
      </c>
      <c r="C38" s="34" t="s">
        <v>55</v>
      </c>
      <c r="D38" s="80"/>
      <c r="E38" s="46">
        <v>1108</v>
      </c>
      <c r="F38" s="80" t="s">
        <v>288</v>
      </c>
      <c r="G38" s="80" t="s">
        <v>394</v>
      </c>
      <c r="H38" s="80" t="s">
        <v>157</v>
      </c>
      <c r="I38" s="80" t="s">
        <v>396</v>
      </c>
      <c r="K38" s="46">
        <v>39</v>
      </c>
      <c r="L38" s="46">
        <v>40</v>
      </c>
      <c r="M38" s="34" t="s">
        <v>214</v>
      </c>
      <c r="N38" s="80"/>
      <c r="O38" s="46">
        <v>1080</v>
      </c>
      <c r="P38" s="80" t="s">
        <v>309</v>
      </c>
      <c r="Q38" s="80" t="s">
        <v>385</v>
      </c>
      <c r="R38" s="80" t="s">
        <v>157</v>
      </c>
      <c r="S38" s="80" t="s">
        <v>337</v>
      </c>
    </row>
    <row r="39" spans="1:19" ht="15.6" x14ac:dyDescent="0.3">
      <c r="A39" s="46">
        <v>25</v>
      </c>
      <c r="B39" s="46">
        <v>27</v>
      </c>
      <c r="C39" s="34" t="s">
        <v>77</v>
      </c>
      <c r="D39" s="80"/>
      <c r="E39" s="46">
        <v>1000</v>
      </c>
      <c r="F39" s="80" t="s">
        <v>288</v>
      </c>
      <c r="G39" s="80"/>
      <c r="H39" s="80" t="s">
        <v>157</v>
      </c>
      <c r="I39" s="80" t="s">
        <v>386</v>
      </c>
      <c r="K39" s="46">
        <v>40</v>
      </c>
      <c r="L39" s="46">
        <v>22</v>
      </c>
      <c r="M39" s="34" t="s">
        <v>95</v>
      </c>
      <c r="N39" s="80"/>
      <c r="O39" s="46">
        <v>1338</v>
      </c>
      <c r="P39" s="80" t="s">
        <v>309</v>
      </c>
      <c r="Q39" s="80" t="s">
        <v>385</v>
      </c>
      <c r="R39" s="80" t="s">
        <v>157</v>
      </c>
      <c r="S39" s="80" t="s">
        <v>386</v>
      </c>
    </row>
    <row r="40" spans="1:19" ht="15.6" x14ac:dyDescent="0.3">
      <c r="A40" s="46">
        <v>28</v>
      </c>
      <c r="B40" s="46">
        <v>34</v>
      </c>
      <c r="C40" s="34" t="s">
        <v>368</v>
      </c>
      <c r="D40" s="80"/>
      <c r="E40" s="46">
        <v>0</v>
      </c>
      <c r="F40" s="80" t="s">
        <v>288</v>
      </c>
      <c r="G40" s="80" t="s">
        <v>394</v>
      </c>
      <c r="H40" s="80" t="s">
        <v>291</v>
      </c>
      <c r="I40" s="80" t="s">
        <v>395</v>
      </c>
      <c r="K40" s="46">
        <v>42</v>
      </c>
      <c r="L40" s="46">
        <v>42</v>
      </c>
      <c r="M40" s="34" t="s">
        <v>97</v>
      </c>
      <c r="N40" s="80"/>
      <c r="O40" s="46">
        <v>1061</v>
      </c>
      <c r="P40" s="80" t="s">
        <v>309</v>
      </c>
      <c r="Q40" s="80" t="s">
        <v>394</v>
      </c>
      <c r="R40" s="80" t="s">
        <v>157</v>
      </c>
      <c r="S40" s="80" t="s">
        <v>265</v>
      </c>
    </row>
    <row r="41" spans="1:19" ht="15.6" x14ac:dyDescent="0.3">
      <c r="A41" s="46">
        <v>29</v>
      </c>
      <c r="B41" s="46">
        <v>17</v>
      </c>
      <c r="C41" s="34" t="s">
        <v>212</v>
      </c>
      <c r="D41" s="80"/>
      <c r="E41" s="46">
        <v>1016</v>
      </c>
      <c r="F41" s="80" t="s">
        <v>288</v>
      </c>
      <c r="G41" s="80" t="s">
        <v>394</v>
      </c>
      <c r="H41" s="80" t="s">
        <v>291</v>
      </c>
      <c r="I41" s="80" t="s">
        <v>374</v>
      </c>
      <c r="K41" s="46">
        <v>45</v>
      </c>
      <c r="L41" s="46">
        <v>17</v>
      </c>
      <c r="M41" s="34" t="s">
        <v>106</v>
      </c>
      <c r="N41" s="80"/>
      <c r="O41" s="46">
        <v>1401</v>
      </c>
      <c r="P41" s="80" t="s">
        <v>309</v>
      </c>
      <c r="Q41" s="80" t="s">
        <v>394</v>
      </c>
      <c r="R41" s="80" t="s">
        <v>291</v>
      </c>
      <c r="S41" s="80" t="s">
        <v>387</v>
      </c>
    </row>
    <row r="42" spans="1:19" ht="15.6" x14ac:dyDescent="0.3">
      <c r="A42" s="46">
        <v>33</v>
      </c>
      <c r="B42" s="46">
        <v>26</v>
      </c>
      <c r="C42" s="34" t="s">
        <v>213</v>
      </c>
      <c r="D42" s="80"/>
      <c r="E42" s="46">
        <v>1000</v>
      </c>
      <c r="F42" s="80" t="s">
        <v>288</v>
      </c>
      <c r="G42" s="80"/>
      <c r="H42" s="80" t="s">
        <v>155</v>
      </c>
      <c r="I42" s="80" t="s">
        <v>263</v>
      </c>
      <c r="K42" s="46">
        <v>47</v>
      </c>
      <c r="L42" s="46">
        <v>44</v>
      </c>
      <c r="M42" s="34" t="s">
        <v>69</v>
      </c>
      <c r="N42" s="80"/>
      <c r="O42" s="46">
        <v>1033</v>
      </c>
      <c r="P42" s="80" t="s">
        <v>309</v>
      </c>
      <c r="Q42" s="80" t="s">
        <v>394</v>
      </c>
      <c r="R42" s="80" t="s">
        <v>291</v>
      </c>
      <c r="S42" s="80" t="s">
        <v>266</v>
      </c>
    </row>
    <row r="43" spans="1:19" ht="15.6" x14ac:dyDescent="0.3">
      <c r="K43" s="46">
        <v>48</v>
      </c>
      <c r="L43" s="46">
        <v>53</v>
      </c>
      <c r="M43" s="34" t="s">
        <v>215</v>
      </c>
      <c r="N43" s="80"/>
      <c r="O43" s="46">
        <v>0</v>
      </c>
      <c r="P43" s="80" t="s">
        <v>309</v>
      </c>
      <c r="Q43" s="80" t="s">
        <v>385</v>
      </c>
      <c r="R43" s="80" t="s">
        <v>155</v>
      </c>
      <c r="S43" s="80" t="s">
        <v>387</v>
      </c>
    </row>
    <row r="44" spans="1:19" ht="15.6" x14ac:dyDescent="0.3">
      <c r="A44" s="76" t="s">
        <v>293</v>
      </c>
      <c r="K44" s="46">
        <v>50</v>
      </c>
      <c r="L44" s="46">
        <v>43</v>
      </c>
      <c r="M44" s="34" t="s">
        <v>100</v>
      </c>
      <c r="N44" s="80"/>
      <c r="O44" s="46">
        <v>1035</v>
      </c>
      <c r="P44" s="80" t="s">
        <v>309</v>
      </c>
      <c r="Q44" s="80" t="s">
        <v>394</v>
      </c>
      <c r="R44" s="80" t="s">
        <v>155</v>
      </c>
      <c r="S44" s="80" t="s">
        <v>265</v>
      </c>
    </row>
    <row r="45" spans="1:19" ht="15.6" x14ac:dyDescent="0.3">
      <c r="K45" s="46">
        <v>52</v>
      </c>
      <c r="L45" s="46">
        <v>55</v>
      </c>
      <c r="M45" s="34" t="s">
        <v>99</v>
      </c>
      <c r="N45" s="80"/>
      <c r="O45" s="46">
        <v>0</v>
      </c>
      <c r="P45" s="80" t="s">
        <v>309</v>
      </c>
      <c r="Q45" s="80" t="s">
        <v>385</v>
      </c>
      <c r="R45" s="80" t="s">
        <v>155</v>
      </c>
      <c r="S45" s="80" t="s">
        <v>403</v>
      </c>
    </row>
    <row r="46" spans="1:19" ht="15.6" x14ac:dyDescent="0.3">
      <c r="A46" s="77" t="s">
        <v>273</v>
      </c>
      <c r="B46" s="77" t="s">
        <v>274</v>
      </c>
      <c r="C46" s="78" t="s">
        <v>275</v>
      </c>
      <c r="D46" s="79"/>
      <c r="E46" s="77" t="s">
        <v>276</v>
      </c>
      <c r="F46" s="79" t="s">
        <v>277</v>
      </c>
      <c r="G46" s="79" t="s">
        <v>278</v>
      </c>
      <c r="H46" s="79" t="s">
        <v>279</v>
      </c>
      <c r="I46" s="79" t="s">
        <v>333</v>
      </c>
      <c r="K46" s="46">
        <v>57</v>
      </c>
      <c r="L46" s="46">
        <v>49</v>
      </c>
      <c r="M46" s="34" t="s">
        <v>103</v>
      </c>
      <c r="N46" s="80"/>
      <c r="O46" s="46">
        <v>1000</v>
      </c>
      <c r="P46" s="80" t="s">
        <v>309</v>
      </c>
      <c r="Q46" s="80"/>
      <c r="R46" s="80" t="s">
        <v>153</v>
      </c>
      <c r="S46" s="80" t="s">
        <v>374</v>
      </c>
    </row>
    <row r="47" spans="1:19" ht="15.6" x14ac:dyDescent="0.3">
      <c r="A47" s="46">
        <v>8</v>
      </c>
      <c r="B47" s="46">
        <v>5</v>
      </c>
      <c r="C47" s="34" t="s">
        <v>402</v>
      </c>
      <c r="D47" s="80"/>
      <c r="E47" s="46">
        <v>1212</v>
      </c>
      <c r="F47" s="80" t="s">
        <v>294</v>
      </c>
      <c r="G47" s="80" t="s">
        <v>394</v>
      </c>
      <c r="H47" s="80" t="s">
        <v>283</v>
      </c>
      <c r="I47" s="80" t="s">
        <v>346</v>
      </c>
    </row>
    <row r="48" spans="1:19" ht="15.6" x14ac:dyDescent="0.3">
      <c r="A48" s="46">
        <v>17</v>
      </c>
      <c r="B48" s="46">
        <v>22</v>
      </c>
      <c r="C48" s="34" t="s">
        <v>33</v>
      </c>
      <c r="D48" s="80"/>
      <c r="E48" s="46">
        <v>1000</v>
      </c>
      <c r="F48" s="80" t="s">
        <v>294</v>
      </c>
      <c r="G48" s="80"/>
      <c r="H48" s="80" t="s">
        <v>159</v>
      </c>
      <c r="I48" s="80" t="s">
        <v>337</v>
      </c>
      <c r="K48" s="76" t="s">
        <v>311</v>
      </c>
    </row>
    <row r="49" spans="1:19" ht="15.6" x14ac:dyDescent="0.3">
      <c r="A49" s="46">
        <v>24</v>
      </c>
      <c r="B49" s="46">
        <v>10</v>
      </c>
      <c r="C49" s="34" t="s">
        <v>31</v>
      </c>
      <c r="D49" s="80"/>
      <c r="E49" s="46">
        <v>1062</v>
      </c>
      <c r="F49" s="80" t="s">
        <v>294</v>
      </c>
      <c r="G49" s="80" t="s">
        <v>394</v>
      </c>
      <c r="H49" s="80" t="s">
        <v>157</v>
      </c>
      <c r="I49" s="80" t="s">
        <v>370</v>
      </c>
    </row>
    <row r="50" spans="1:19" ht="15.6" x14ac:dyDescent="0.3">
      <c r="A50" s="46">
        <v>27</v>
      </c>
      <c r="B50" s="46">
        <v>25</v>
      </c>
      <c r="C50" s="34" t="s">
        <v>29</v>
      </c>
      <c r="D50" s="80"/>
      <c r="E50" s="46">
        <v>1000</v>
      </c>
      <c r="F50" s="80" t="s">
        <v>294</v>
      </c>
      <c r="G50" s="80"/>
      <c r="H50" s="80" t="s">
        <v>157</v>
      </c>
      <c r="I50" s="80" t="s">
        <v>374</v>
      </c>
      <c r="K50" s="77" t="s">
        <v>273</v>
      </c>
      <c r="L50" s="77" t="s">
        <v>274</v>
      </c>
      <c r="M50" s="78" t="s">
        <v>275</v>
      </c>
      <c r="N50" s="79"/>
      <c r="O50" s="77" t="s">
        <v>276</v>
      </c>
      <c r="P50" s="79" t="s">
        <v>277</v>
      </c>
      <c r="Q50" s="79" t="s">
        <v>278</v>
      </c>
      <c r="R50" s="79" t="s">
        <v>279</v>
      </c>
      <c r="S50" s="79" t="s">
        <v>333</v>
      </c>
    </row>
    <row r="51" spans="1:19" ht="15.6" x14ac:dyDescent="0.3">
      <c r="A51" s="46">
        <v>30</v>
      </c>
      <c r="B51" s="46">
        <v>29</v>
      </c>
      <c r="C51" s="34" t="s">
        <v>34</v>
      </c>
      <c r="D51" s="80"/>
      <c r="E51" s="46">
        <v>0</v>
      </c>
      <c r="F51" s="80" t="s">
        <v>294</v>
      </c>
      <c r="G51" s="80" t="s">
        <v>394</v>
      </c>
      <c r="H51" s="80" t="s">
        <v>155</v>
      </c>
      <c r="I51" s="80" t="s">
        <v>374</v>
      </c>
      <c r="K51" s="46">
        <v>3</v>
      </c>
      <c r="L51" s="46">
        <v>1</v>
      </c>
      <c r="M51" s="34" t="s">
        <v>312</v>
      </c>
      <c r="N51" s="80"/>
      <c r="O51" s="46">
        <v>2298</v>
      </c>
      <c r="P51" s="80" t="s">
        <v>313</v>
      </c>
      <c r="Q51" s="80" t="s">
        <v>385</v>
      </c>
      <c r="R51" s="80" t="s">
        <v>163</v>
      </c>
      <c r="S51" s="80" t="s">
        <v>365</v>
      </c>
    </row>
    <row r="52" spans="1:19" ht="15.6" x14ac:dyDescent="0.3">
      <c r="A52" s="46">
        <v>31</v>
      </c>
      <c r="B52" s="46">
        <v>24</v>
      </c>
      <c r="C52" s="34" t="s">
        <v>204</v>
      </c>
      <c r="D52" s="80"/>
      <c r="E52" s="46">
        <v>1000</v>
      </c>
      <c r="F52" s="80" t="s">
        <v>294</v>
      </c>
      <c r="G52" s="80"/>
      <c r="H52" s="80" t="s">
        <v>155</v>
      </c>
      <c r="I52" s="80" t="s">
        <v>264</v>
      </c>
      <c r="K52" s="46">
        <v>4</v>
      </c>
      <c r="L52" s="46">
        <v>11</v>
      </c>
      <c r="M52" s="34" t="s">
        <v>124</v>
      </c>
      <c r="N52" s="80"/>
      <c r="O52" s="46">
        <v>1450</v>
      </c>
      <c r="P52" s="80" t="s">
        <v>313</v>
      </c>
      <c r="Q52" s="80" t="s">
        <v>385</v>
      </c>
      <c r="R52" s="80" t="s">
        <v>290</v>
      </c>
      <c r="S52" s="80" t="s">
        <v>366</v>
      </c>
    </row>
    <row r="53" spans="1:19" ht="15.6" x14ac:dyDescent="0.3">
      <c r="A53" s="46">
        <v>32</v>
      </c>
      <c r="B53" s="46">
        <v>28</v>
      </c>
      <c r="C53" s="34" t="s">
        <v>205</v>
      </c>
      <c r="D53" s="80"/>
      <c r="E53" s="46">
        <v>0</v>
      </c>
      <c r="F53" s="80" t="s">
        <v>294</v>
      </c>
      <c r="G53" s="80" t="s">
        <v>394</v>
      </c>
      <c r="H53" s="80" t="s">
        <v>155</v>
      </c>
      <c r="I53" s="80" t="s">
        <v>264</v>
      </c>
      <c r="K53" s="46">
        <v>7</v>
      </c>
      <c r="L53" s="46">
        <v>4</v>
      </c>
      <c r="M53" s="34" t="s">
        <v>137</v>
      </c>
      <c r="N53" s="80"/>
      <c r="O53" s="46">
        <v>1581</v>
      </c>
      <c r="P53" s="80" t="s">
        <v>313</v>
      </c>
      <c r="Q53" s="80" t="s">
        <v>385</v>
      </c>
      <c r="R53" s="80" t="s">
        <v>161</v>
      </c>
      <c r="S53" s="80" t="s">
        <v>377</v>
      </c>
    </row>
    <row r="54" spans="1:19" ht="15.6" x14ac:dyDescent="0.3">
      <c r="A54" s="46">
        <v>34</v>
      </c>
      <c r="B54" s="46">
        <v>36</v>
      </c>
      <c r="C54" s="34" t="s">
        <v>43</v>
      </c>
      <c r="D54" s="80"/>
      <c r="E54" s="46">
        <v>0</v>
      </c>
      <c r="F54" s="80" t="s">
        <v>294</v>
      </c>
      <c r="G54" s="80" t="s">
        <v>394</v>
      </c>
      <c r="H54" s="80" t="s">
        <v>155</v>
      </c>
      <c r="I54" s="80" t="s">
        <v>403</v>
      </c>
      <c r="K54" s="46">
        <v>8</v>
      </c>
      <c r="L54" s="46">
        <v>7</v>
      </c>
      <c r="M54" s="34" t="s">
        <v>125</v>
      </c>
      <c r="N54" s="80"/>
      <c r="O54" s="46">
        <v>1517</v>
      </c>
      <c r="P54" s="80" t="s">
        <v>313</v>
      </c>
      <c r="Q54" s="80" t="s">
        <v>385</v>
      </c>
      <c r="R54" s="80" t="s">
        <v>161</v>
      </c>
      <c r="S54" s="80" t="s">
        <v>377</v>
      </c>
    </row>
    <row r="55" spans="1:19" ht="15.6" x14ac:dyDescent="0.3">
      <c r="A55" s="46">
        <v>35</v>
      </c>
      <c r="B55" s="46">
        <v>23</v>
      </c>
      <c r="C55" s="34" t="s">
        <v>206</v>
      </c>
      <c r="D55" s="80"/>
      <c r="E55" s="46">
        <v>1000</v>
      </c>
      <c r="F55" s="80" t="s">
        <v>294</v>
      </c>
      <c r="G55" s="80"/>
      <c r="H55" s="80" t="s">
        <v>153</v>
      </c>
      <c r="I55" s="80" t="s">
        <v>404</v>
      </c>
      <c r="K55" s="46">
        <v>13</v>
      </c>
      <c r="L55" s="46">
        <v>16</v>
      </c>
      <c r="M55" s="34" t="s">
        <v>134</v>
      </c>
      <c r="N55" s="80"/>
      <c r="O55" s="46">
        <v>1413</v>
      </c>
      <c r="P55" s="80" t="s">
        <v>313</v>
      </c>
      <c r="Q55" s="80" t="s">
        <v>385</v>
      </c>
      <c r="R55" s="80" t="s">
        <v>283</v>
      </c>
      <c r="S55" s="80" t="s">
        <v>347</v>
      </c>
    </row>
    <row r="56" spans="1:19" ht="15.6" x14ac:dyDescent="0.3">
      <c r="A56" s="46">
        <v>36</v>
      </c>
      <c r="B56" s="46">
        <v>20</v>
      </c>
      <c r="C56" s="34" t="s">
        <v>208</v>
      </c>
      <c r="D56" s="80"/>
      <c r="E56" s="46">
        <v>1000</v>
      </c>
      <c r="F56" s="80" t="s">
        <v>294</v>
      </c>
      <c r="G56" s="80"/>
      <c r="H56" s="80" t="s">
        <v>292</v>
      </c>
      <c r="I56" s="80" t="s">
        <v>264</v>
      </c>
      <c r="K56" s="46">
        <v>16</v>
      </c>
      <c r="L56" s="46">
        <v>34</v>
      </c>
      <c r="M56" s="34" t="s">
        <v>131</v>
      </c>
      <c r="N56" s="80"/>
      <c r="O56" s="46">
        <v>1176</v>
      </c>
      <c r="P56" s="80" t="s">
        <v>313</v>
      </c>
      <c r="Q56" s="80" t="s">
        <v>385</v>
      </c>
      <c r="R56" s="80" t="s">
        <v>283</v>
      </c>
      <c r="S56" s="80" t="s">
        <v>370</v>
      </c>
    </row>
    <row r="57" spans="1:19" ht="15.6" x14ac:dyDescent="0.3">
      <c r="K57" s="46">
        <v>20</v>
      </c>
      <c r="L57" s="46">
        <v>14</v>
      </c>
      <c r="M57" s="34" t="s">
        <v>314</v>
      </c>
      <c r="N57" s="80"/>
      <c r="O57" s="46">
        <v>1435</v>
      </c>
      <c r="P57" s="80" t="s">
        <v>313</v>
      </c>
      <c r="Q57" s="80" t="s">
        <v>385</v>
      </c>
      <c r="R57" s="80" t="s">
        <v>159</v>
      </c>
      <c r="S57" s="80" t="s">
        <v>369</v>
      </c>
    </row>
    <row r="58" spans="1:19" ht="15.6" x14ac:dyDescent="0.3">
      <c r="A58" s="81" t="s">
        <v>296</v>
      </c>
      <c r="K58" s="46">
        <v>22</v>
      </c>
      <c r="L58" s="46">
        <v>33</v>
      </c>
      <c r="M58" s="34" t="s">
        <v>384</v>
      </c>
      <c r="N58" s="80"/>
      <c r="O58" s="46">
        <v>1185</v>
      </c>
      <c r="P58" s="80" t="s">
        <v>313</v>
      </c>
      <c r="Q58" s="80" t="s">
        <v>385</v>
      </c>
      <c r="R58" s="80" t="s">
        <v>159</v>
      </c>
      <c r="S58" s="80" t="s">
        <v>387</v>
      </c>
    </row>
    <row r="59" spans="1:19" ht="15.6" x14ac:dyDescent="0.3">
      <c r="A59" s="81" t="s">
        <v>326</v>
      </c>
      <c r="K59" s="46">
        <v>23</v>
      </c>
      <c r="L59" s="46">
        <v>26</v>
      </c>
      <c r="M59" s="34" t="s">
        <v>126</v>
      </c>
      <c r="N59" s="80"/>
      <c r="O59" s="46">
        <v>1241</v>
      </c>
      <c r="P59" s="80" t="s">
        <v>313</v>
      </c>
      <c r="Q59" s="80" t="s">
        <v>385</v>
      </c>
      <c r="R59" s="80" t="s">
        <v>159</v>
      </c>
      <c r="S59" s="80" t="s">
        <v>400</v>
      </c>
    </row>
    <row r="60" spans="1:19" ht="15.6" x14ac:dyDescent="0.3">
      <c r="A60" s="81" t="s">
        <v>298</v>
      </c>
      <c r="K60" s="46">
        <v>24</v>
      </c>
      <c r="L60" s="46">
        <v>35</v>
      </c>
      <c r="M60" s="34" t="s">
        <v>329</v>
      </c>
      <c r="N60" s="80"/>
      <c r="O60" s="46">
        <v>1170</v>
      </c>
      <c r="P60" s="80" t="s">
        <v>313</v>
      </c>
      <c r="Q60" s="80" t="s">
        <v>385</v>
      </c>
      <c r="R60" s="80" t="s">
        <v>159</v>
      </c>
      <c r="S60" s="80" t="s">
        <v>337</v>
      </c>
    </row>
    <row r="61" spans="1:19" ht="15.6" x14ac:dyDescent="0.3">
      <c r="K61" s="46">
        <v>25</v>
      </c>
      <c r="L61" s="46">
        <v>37</v>
      </c>
      <c r="M61" s="34" t="s">
        <v>133</v>
      </c>
      <c r="N61" s="80"/>
      <c r="O61" s="46">
        <v>1146</v>
      </c>
      <c r="P61" s="80" t="s">
        <v>313</v>
      </c>
      <c r="Q61" s="80" t="s">
        <v>385</v>
      </c>
      <c r="R61" s="80" t="s">
        <v>159</v>
      </c>
      <c r="S61" s="80" t="s">
        <v>350</v>
      </c>
    </row>
    <row r="62" spans="1:19" ht="15.6" x14ac:dyDescent="0.3">
      <c r="K62" s="46">
        <v>27</v>
      </c>
      <c r="L62" s="46">
        <v>38</v>
      </c>
      <c r="M62" s="34" t="s">
        <v>410</v>
      </c>
      <c r="N62" s="80"/>
      <c r="O62" s="46">
        <v>1137</v>
      </c>
      <c r="P62" s="80" t="s">
        <v>313</v>
      </c>
      <c r="Q62" s="80" t="s">
        <v>385</v>
      </c>
      <c r="R62" s="80" t="s">
        <v>159</v>
      </c>
      <c r="S62" s="80" t="s">
        <v>374</v>
      </c>
    </row>
    <row r="63" spans="1:19" ht="15.6" x14ac:dyDescent="0.3">
      <c r="K63" s="46">
        <v>28</v>
      </c>
      <c r="L63" s="46">
        <v>31</v>
      </c>
      <c r="M63" s="34" t="s">
        <v>128</v>
      </c>
      <c r="N63" s="80"/>
      <c r="O63" s="46">
        <v>1207</v>
      </c>
      <c r="P63" s="80" t="s">
        <v>313</v>
      </c>
      <c r="Q63" s="80" t="s">
        <v>385</v>
      </c>
      <c r="R63" s="80" t="s">
        <v>286</v>
      </c>
      <c r="S63" s="80" t="s">
        <v>347</v>
      </c>
    </row>
    <row r="64" spans="1:19" ht="15.6" x14ac:dyDescent="0.3">
      <c r="K64" s="46">
        <v>29</v>
      </c>
      <c r="L64" s="46">
        <v>12</v>
      </c>
      <c r="M64" s="34" t="s">
        <v>216</v>
      </c>
      <c r="N64" s="80"/>
      <c r="O64" s="46">
        <v>1445</v>
      </c>
      <c r="P64" s="80" t="s">
        <v>313</v>
      </c>
      <c r="Q64" s="80" t="s">
        <v>385</v>
      </c>
      <c r="R64" s="80" t="s">
        <v>286</v>
      </c>
      <c r="S64" s="80" t="s">
        <v>340</v>
      </c>
    </row>
    <row r="65" spans="11:19" ht="15.6" x14ac:dyDescent="0.3">
      <c r="K65" s="46">
        <v>35</v>
      </c>
      <c r="L65" s="46">
        <v>18</v>
      </c>
      <c r="M65" s="34" t="s">
        <v>127</v>
      </c>
      <c r="N65" s="80"/>
      <c r="O65" s="46">
        <v>1397</v>
      </c>
      <c r="P65" s="80" t="s">
        <v>313</v>
      </c>
      <c r="Q65" s="80" t="s">
        <v>385</v>
      </c>
      <c r="R65" s="80" t="s">
        <v>157</v>
      </c>
      <c r="S65" s="80" t="s">
        <v>387</v>
      </c>
    </row>
    <row r="66" spans="11:19" ht="15.6" x14ac:dyDescent="0.3">
      <c r="K66" s="46">
        <v>43</v>
      </c>
      <c r="L66" s="46">
        <v>57</v>
      </c>
      <c r="M66" s="34" t="s">
        <v>136</v>
      </c>
      <c r="N66" s="80"/>
      <c r="O66" s="46">
        <v>0</v>
      </c>
      <c r="P66" s="80" t="s">
        <v>313</v>
      </c>
      <c r="Q66" s="80" t="s">
        <v>385</v>
      </c>
      <c r="R66" s="80" t="s">
        <v>157</v>
      </c>
      <c r="S66" s="80" t="s">
        <v>403</v>
      </c>
    </row>
    <row r="67" spans="11:19" ht="15.6" x14ac:dyDescent="0.3">
      <c r="K67" s="46">
        <v>44</v>
      </c>
      <c r="L67" s="46">
        <v>36</v>
      </c>
      <c r="M67" s="34" t="s">
        <v>132</v>
      </c>
      <c r="N67" s="80"/>
      <c r="O67" s="46">
        <v>1163</v>
      </c>
      <c r="P67" s="80" t="s">
        <v>313</v>
      </c>
      <c r="Q67" s="80" t="s">
        <v>385</v>
      </c>
      <c r="R67" s="80" t="s">
        <v>291</v>
      </c>
      <c r="S67" s="80" t="s">
        <v>369</v>
      </c>
    </row>
    <row r="68" spans="11:19" ht="15.6" x14ac:dyDescent="0.3">
      <c r="K68" s="46">
        <v>49</v>
      </c>
      <c r="L68" s="46">
        <v>54</v>
      </c>
      <c r="M68" s="34" t="s">
        <v>135</v>
      </c>
      <c r="N68" s="80"/>
      <c r="O68" s="46">
        <v>0</v>
      </c>
      <c r="P68" s="80" t="s">
        <v>313</v>
      </c>
      <c r="Q68" s="80" t="s">
        <v>385</v>
      </c>
      <c r="R68" s="80" t="s">
        <v>155</v>
      </c>
      <c r="S68" s="80" t="s">
        <v>350</v>
      </c>
    </row>
    <row r="70" spans="11:19" ht="15.6" x14ac:dyDescent="0.3">
      <c r="K70" s="76" t="s">
        <v>316</v>
      </c>
    </row>
    <row r="72" spans="11:19" ht="15.6" x14ac:dyDescent="0.3">
      <c r="K72" s="77" t="s">
        <v>273</v>
      </c>
      <c r="L72" s="77" t="s">
        <v>274</v>
      </c>
      <c r="M72" s="78" t="s">
        <v>275</v>
      </c>
      <c r="N72" s="79"/>
      <c r="O72" s="77" t="s">
        <v>276</v>
      </c>
      <c r="P72" s="79" t="s">
        <v>277</v>
      </c>
      <c r="Q72" s="79" t="s">
        <v>278</v>
      </c>
      <c r="R72" s="79" t="s">
        <v>279</v>
      </c>
      <c r="S72" s="79" t="s">
        <v>333</v>
      </c>
    </row>
    <row r="73" spans="11:19" ht="15.6" x14ac:dyDescent="0.3">
      <c r="K73" s="46">
        <v>1</v>
      </c>
      <c r="L73" s="46">
        <v>2</v>
      </c>
      <c r="M73" s="34" t="s">
        <v>411</v>
      </c>
      <c r="N73" s="80"/>
      <c r="O73" s="46">
        <v>1923</v>
      </c>
      <c r="P73" s="80" t="s">
        <v>317</v>
      </c>
      <c r="Q73" s="80" t="s">
        <v>385</v>
      </c>
      <c r="R73" s="80" t="s">
        <v>163</v>
      </c>
      <c r="S73" s="80" t="s">
        <v>363</v>
      </c>
    </row>
    <row r="74" spans="11:19" ht="15.6" x14ac:dyDescent="0.3">
      <c r="K74" s="46">
        <v>6</v>
      </c>
      <c r="L74" s="46">
        <v>8</v>
      </c>
      <c r="M74" s="34" t="s">
        <v>160</v>
      </c>
      <c r="N74" s="80"/>
      <c r="O74" s="46">
        <v>1507</v>
      </c>
      <c r="P74" s="80" t="s">
        <v>317</v>
      </c>
      <c r="Q74" s="80" t="s">
        <v>385</v>
      </c>
      <c r="R74" s="80" t="s">
        <v>161</v>
      </c>
      <c r="S74" s="80" t="s">
        <v>344</v>
      </c>
    </row>
    <row r="75" spans="11:19" ht="15.6" x14ac:dyDescent="0.3">
      <c r="K75" s="46">
        <v>10</v>
      </c>
      <c r="L75" s="46">
        <v>6</v>
      </c>
      <c r="M75" s="34" t="s">
        <v>389</v>
      </c>
      <c r="N75" s="80"/>
      <c r="O75" s="46">
        <v>1546</v>
      </c>
      <c r="P75" s="80" t="s">
        <v>317</v>
      </c>
      <c r="Q75" s="80" t="s">
        <v>385</v>
      </c>
      <c r="R75" s="80" t="s">
        <v>283</v>
      </c>
      <c r="S75" s="80" t="s">
        <v>377</v>
      </c>
    </row>
    <row r="76" spans="11:19" ht="15.6" x14ac:dyDescent="0.3">
      <c r="K76" s="46">
        <v>11</v>
      </c>
      <c r="L76" s="46">
        <v>5</v>
      </c>
      <c r="M76" s="34" t="s">
        <v>166</v>
      </c>
      <c r="N76" s="80"/>
      <c r="O76" s="46">
        <v>1581</v>
      </c>
      <c r="P76" s="80" t="s">
        <v>317</v>
      </c>
      <c r="Q76" s="80" t="s">
        <v>385</v>
      </c>
      <c r="R76" s="80" t="s">
        <v>283</v>
      </c>
      <c r="S76" s="80" t="s">
        <v>396</v>
      </c>
    </row>
    <row r="77" spans="11:19" ht="15.6" x14ac:dyDescent="0.3">
      <c r="K77" s="46">
        <v>12</v>
      </c>
      <c r="L77" s="46">
        <v>19</v>
      </c>
      <c r="M77" s="34" t="s">
        <v>412</v>
      </c>
      <c r="N77" s="80"/>
      <c r="O77" s="46">
        <v>1371</v>
      </c>
      <c r="P77" s="80" t="s">
        <v>317</v>
      </c>
      <c r="Q77" s="80" t="s">
        <v>385</v>
      </c>
      <c r="R77" s="80" t="s">
        <v>283</v>
      </c>
      <c r="S77" s="80" t="s">
        <v>373</v>
      </c>
    </row>
    <row r="78" spans="11:19" ht="15.6" x14ac:dyDescent="0.3">
      <c r="K78" s="46">
        <v>14</v>
      </c>
      <c r="L78" s="46">
        <v>24</v>
      </c>
      <c r="M78" s="34" t="s">
        <v>158</v>
      </c>
      <c r="N78" s="80"/>
      <c r="O78" s="46">
        <v>1259</v>
      </c>
      <c r="P78" s="80" t="s">
        <v>317</v>
      </c>
      <c r="Q78" s="80" t="s">
        <v>385</v>
      </c>
      <c r="R78" s="80" t="s">
        <v>283</v>
      </c>
      <c r="S78" s="80" t="s">
        <v>369</v>
      </c>
    </row>
    <row r="79" spans="11:19" ht="15.6" x14ac:dyDescent="0.3">
      <c r="K79" s="46">
        <v>15</v>
      </c>
      <c r="L79" s="46">
        <v>23</v>
      </c>
      <c r="M79" s="34" t="s">
        <v>154</v>
      </c>
      <c r="N79" s="80"/>
      <c r="O79" s="46">
        <v>1300</v>
      </c>
      <c r="P79" s="80" t="s">
        <v>317</v>
      </c>
      <c r="Q79" s="80" t="s">
        <v>385</v>
      </c>
      <c r="R79" s="80" t="s">
        <v>283</v>
      </c>
      <c r="S79" s="80" t="s">
        <v>387</v>
      </c>
    </row>
    <row r="80" spans="11:19" ht="15.6" x14ac:dyDescent="0.3">
      <c r="K80" s="46">
        <v>19</v>
      </c>
      <c r="L80" s="46">
        <v>9</v>
      </c>
      <c r="M80" s="34" t="s">
        <v>413</v>
      </c>
      <c r="N80" s="80"/>
      <c r="O80" s="46">
        <v>1495</v>
      </c>
      <c r="P80" s="80" t="s">
        <v>317</v>
      </c>
      <c r="Q80" s="80" t="s">
        <v>385</v>
      </c>
      <c r="R80" s="80" t="s">
        <v>159</v>
      </c>
      <c r="S80" s="80" t="s">
        <v>347</v>
      </c>
    </row>
    <row r="81" spans="11:19" ht="15.6" x14ac:dyDescent="0.3">
      <c r="K81" s="46">
        <v>31</v>
      </c>
      <c r="L81" s="46">
        <v>21</v>
      </c>
      <c r="M81" s="34" t="s">
        <v>162</v>
      </c>
      <c r="N81" s="80"/>
      <c r="O81" s="46">
        <v>1344</v>
      </c>
      <c r="P81" s="80" t="s">
        <v>317</v>
      </c>
      <c r="Q81" s="80" t="s">
        <v>385</v>
      </c>
      <c r="R81" s="80" t="s">
        <v>286</v>
      </c>
      <c r="S81" s="80" t="s">
        <v>386</v>
      </c>
    </row>
    <row r="82" spans="11:19" ht="15.6" x14ac:dyDescent="0.3">
      <c r="K82" s="46">
        <v>34</v>
      </c>
      <c r="L82" s="46">
        <v>39</v>
      </c>
      <c r="M82" s="34" t="s">
        <v>171</v>
      </c>
      <c r="N82" s="80"/>
      <c r="O82" s="46">
        <v>1093</v>
      </c>
      <c r="P82" s="80" t="s">
        <v>317</v>
      </c>
      <c r="Q82" s="80" t="s">
        <v>385</v>
      </c>
      <c r="R82" s="80" t="s">
        <v>157</v>
      </c>
      <c r="S82" s="80" t="s">
        <v>387</v>
      </c>
    </row>
    <row r="83" spans="11:19" ht="15.6" x14ac:dyDescent="0.3">
      <c r="K83" s="46">
        <v>41</v>
      </c>
      <c r="L83" s="46">
        <v>30</v>
      </c>
      <c r="M83" s="34" t="s">
        <v>169</v>
      </c>
      <c r="N83" s="80"/>
      <c r="O83" s="46">
        <v>1225</v>
      </c>
      <c r="P83" s="80" t="s">
        <v>317</v>
      </c>
      <c r="Q83" s="80" t="s">
        <v>385</v>
      </c>
      <c r="R83" s="80" t="s">
        <v>157</v>
      </c>
      <c r="S83" s="80" t="s">
        <v>386</v>
      </c>
    </row>
    <row r="84" spans="11:19" ht="15.6" x14ac:dyDescent="0.3">
      <c r="K84" s="46">
        <v>46</v>
      </c>
      <c r="L84" s="46">
        <v>58</v>
      </c>
      <c r="M84" s="34" t="s">
        <v>218</v>
      </c>
      <c r="N84" s="80"/>
      <c r="O84" s="46">
        <v>0</v>
      </c>
      <c r="P84" s="80" t="s">
        <v>317</v>
      </c>
      <c r="Q84" s="80" t="s">
        <v>385</v>
      </c>
      <c r="R84" s="80" t="s">
        <v>291</v>
      </c>
      <c r="S84" s="80" t="s">
        <v>395</v>
      </c>
    </row>
    <row r="85" spans="11:19" ht="15.6" x14ac:dyDescent="0.3">
      <c r="K85" s="46">
        <v>56</v>
      </c>
      <c r="L85" s="46">
        <v>50</v>
      </c>
      <c r="M85" s="34" t="s">
        <v>145</v>
      </c>
      <c r="N85" s="80"/>
      <c r="O85" s="46">
        <v>1000</v>
      </c>
      <c r="P85" s="80" t="s">
        <v>317</v>
      </c>
      <c r="Q85" s="80"/>
      <c r="R85" s="80" t="s">
        <v>153</v>
      </c>
      <c r="S85" s="80" t="s">
        <v>398</v>
      </c>
    </row>
    <row r="86" spans="11:19" ht="15.6" x14ac:dyDescent="0.3">
      <c r="K86" s="46">
        <v>58</v>
      </c>
      <c r="L86" s="46">
        <v>48</v>
      </c>
      <c r="M86" s="34" t="s">
        <v>220</v>
      </c>
      <c r="N86" s="80"/>
      <c r="O86" s="46">
        <v>1000</v>
      </c>
      <c r="P86" s="80" t="s">
        <v>317</v>
      </c>
      <c r="Q86" s="80"/>
      <c r="R86" s="80" t="s">
        <v>153</v>
      </c>
      <c r="S86" s="80" t="s">
        <v>263</v>
      </c>
    </row>
    <row r="88" spans="11:19" x14ac:dyDescent="0.3">
      <c r="K88" s="81" t="s">
        <v>296</v>
      </c>
    </row>
    <row r="89" spans="11:19" x14ac:dyDescent="0.3">
      <c r="K89" s="81" t="s">
        <v>326</v>
      </c>
    </row>
    <row r="90" spans="11:19" x14ac:dyDescent="0.3">
      <c r="K90" s="81" t="s">
        <v>298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954B1-2290-4DED-A813-1B7283E9EB4E}">
  <dimension ref="A1:R87"/>
  <sheetViews>
    <sheetView workbookViewId="0">
      <selection activeCell="A3" sqref="A3"/>
    </sheetView>
  </sheetViews>
  <sheetFormatPr defaultRowHeight="14.4" x14ac:dyDescent="0.3"/>
  <cols>
    <col min="1" max="1" width="5.33203125" customWidth="1"/>
    <col min="2" max="2" width="5.77734375" customWidth="1"/>
    <col min="3" max="3" width="25.88671875" customWidth="1"/>
    <col min="4" max="4" width="2" customWidth="1"/>
    <col min="5" max="5" width="6" customWidth="1"/>
    <col min="6" max="6" width="5" customWidth="1"/>
    <col min="7" max="7" width="6.6640625" customWidth="1"/>
    <col min="8" max="8" width="5.33203125" customWidth="1"/>
    <col min="10" max="10" width="5.33203125" customWidth="1"/>
    <col min="11" max="11" width="5.77734375" customWidth="1"/>
    <col min="12" max="12" width="30.21875" customWidth="1"/>
    <col min="13" max="13" width="2" customWidth="1"/>
    <col min="14" max="14" width="6" customWidth="1"/>
    <col min="15" max="15" width="5" customWidth="1"/>
    <col min="16" max="16" width="4.21875" customWidth="1"/>
    <col min="17" max="17" width="6.6640625" customWidth="1"/>
    <col min="18" max="18" width="5.33203125" customWidth="1"/>
  </cols>
  <sheetData>
    <row r="1" spans="1:18" ht="18" x14ac:dyDescent="0.3">
      <c r="A1" s="65" t="s">
        <v>330</v>
      </c>
      <c r="J1" s="65" t="s">
        <v>330</v>
      </c>
    </row>
    <row r="2" spans="1:18" ht="18" x14ac:dyDescent="0.3">
      <c r="A2" s="65" t="s">
        <v>331</v>
      </c>
      <c r="J2" s="65" t="s">
        <v>372</v>
      </c>
    </row>
    <row r="4" spans="1:18" ht="15.6" x14ac:dyDescent="0.3">
      <c r="A4" s="76" t="s">
        <v>271</v>
      </c>
      <c r="J4" s="76" t="s">
        <v>271</v>
      </c>
    </row>
    <row r="7" spans="1:18" ht="15.6" x14ac:dyDescent="0.3">
      <c r="A7" s="76" t="s">
        <v>332</v>
      </c>
      <c r="J7" s="76" t="s">
        <v>300</v>
      </c>
    </row>
    <row r="9" spans="1:18" ht="15.6" x14ac:dyDescent="0.3">
      <c r="A9" s="77" t="s">
        <v>273</v>
      </c>
      <c r="B9" s="77" t="s">
        <v>274</v>
      </c>
      <c r="C9" s="78" t="s">
        <v>275</v>
      </c>
      <c r="D9" s="79"/>
      <c r="E9" s="77" t="s">
        <v>276</v>
      </c>
      <c r="F9" s="79" t="s">
        <v>277</v>
      </c>
      <c r="G9" s="79" t="s">
        <v>279</v>
      </c>
      <c r="H9" s="79" t="s">
        <v>333</v>
      </c>
      <c r="J9" s="77" t="s">
        <v>273</v>
      </c>
      <c r="K9" s="77" t="s">
        <v>274</v>
      </c>
      <c r="L9" s="78" t="s">
        <v>275</v>
      </c>
      <c r="M9" s="79"/>
      <c r="N9" s="77" t="s">
        <v>276</v>
      </c>
      <c r="O9" s="79" t="s">
        <v>277</v>
      </c>
      <c r="P9" s="79" t="s">
        <v>278</v>
      </c>
      <c r="Q9" s="79" t="s">
        <v>279</v>
      </c>
      <c r="R9" s="79" t="s">
        <v>333</v>
      </c>
    </row>
    <row r="10" spans="1:18" ht="15.6" x14ac:dyDescent="0.3">
      <c r="A10" s="46">
        <v>26</v>
      </c>
      <c r="B10" s="46">
        <v>19</v>
      </c>
      <c r="C10" s="34" t="s">
        <v>176</v>
      </c>
      <c r="D10" s="80" t="s">
        <v>280</v>
      </c>
      <c r="E10" s="46">
        <v>1000</v>
      </c>
      <c r="F10" s="80" t="s">
        <v>334</v>
      </c>
      <c r="G10" s="80" t="s">
        <v>159</v>
      </c>
      <c r="H10" s="80" t="s">
        <v>335</v>
      </c>
      <c r="J10" s="46">
        <v>33</v>
      </c>
      <c r="K10" s="46">
        <v>26</v>
      </c>
      <c r="L10" s="34" t="s">
        <v>185</v>
      </c>
      <c r="M10" s="80" t="s">
        <v>280</v>
      </c>
      <c r="N10" s="46">
        <v>1139</v>
      </c>
      <c r="O10" s="80" t="s">
        <v>301</v>
      </c>
      <c r="P10" s="80"/>
      <c r="Q10" s="80" t="s">
        <v>159</v>
      </c>
      <c r="R10" s="80" t="s">
        <v>359</v>
      </c>
    </row>
    <row r="11" spans="1:18" ht="15.6" x14ac:dyDescent="0.3">
      <c r="A11" s="46">
        <v>38</v>
      </c>
      <c r="B11" s="46">
        <v>22</v>
      </c>
      <c r="C11" s="34" t="s">
        <v>336</v>
      </c>
      <c r="D11" s="80"/>
      <c r="E11" s="46">
        <v>1000</v>
      </c>
      <c r="F11" s="80" t="s">
        <v>334</v>
      </c>
      <c r="G11" s="80" t="s">
        <v>292</v>
      </c>
      <c r="H11" s="80" t="s">
        <v>337</v>
      </c>
      <c r="J11" s="46">
        <v>38</v>
      </c>
      <c r="K11" s="46">
        <v>54</v>
      </c>
      <c r="L11" s="34" t="s">
        <v>237</v>
      </c>
      <c r="M11" s="80"/>
      <c r="N11" s="46">
        <v>1000</v>
      </c>
      <c r="O11" s="80" t="s">
        <v>301</v>
      </c>
      <c r="P11" s="80"/>
      <c r="Q11" s="80" t="s">
        <v>159</v>
      </c>
      <c r="R11" s="80" t="s">
        <v>349</v>
      </c>
    </row>
    <row r="12" spans="1:18" ht="15.6" x14ac:dyDescent="0.3">
      <c r="J12" s="46">
        <v>42</v>
      </c>
      <c r="K12" s="46">
        <v>45</v>
      </c>
      <c r="L12" s="34" t="s">
        <v>186</v>
      </c>
      <c r="M12" s="80" t="s">
        <v>280</v>
      </c>
      <c r="N12" s="46">
        <v>1000</v>
      </c>
      <c r="O12" s="80" t="s">
        <v>301</v>
      </c>
      <c r="P12" s="80"/>
      <c r="Q12" s="80" t="s">
        <v>286</v>
      </c>
      <c r="R12" s="80" t="s">
        <v>369</v>
      </c>
    </row>
    <row r="13" spans="1:18" ht="15.6" x14ac:dyDescent="0.3">
      <c r="A13" s="76" t="s">
        <v>272</v>
      </c>
      <c r="J13" s="46">
        <v>44</v>
      </c>
      <c r="K13" s="46">
        <v>37</v>
      </c>
      <c r="L13" s="34" t="s">
        <v>189</v>
      </c>
      <c r="M13" s="80" t="s">
        <v>280</v>
      </c>
      <c r="N13" s="46">
        <v>1010</v>
      </c>
      <c r="O13" s="80" t="s">
        <v>301</v>
      </c>
      <c r="P13" s="80"/>
      <c r="Q13" s="80" t="s">
        <v>157</v>
      </c>
      <c r="R13" s="80" t="s">
        <v>335</v>
      </c>
    </row>
    <row r="14" spans="1:18" ht="15.6" x14ac:dyDescent="0.3">
      <c r="J14" s="46">
        <v>46</v>
      </c>
      <c r="K14" s="46">
        <v>44</v>
      </c>
      <c r="L14" s="34" t="s">
        <v>187</v>
      </c>
      <c r="M14" s="80" t="s">
        <v>280</v>
      </c>
      <c r="N14" s="46">
        <v>1000</v>
      </c>
      <c r="O14" s="80" t="s">
        <v>301</v>
      </c>
      <c r="P14" s="80"/>
      <c r="Q14" s="80" t="s">
        <v>157</v>
      </c>
      <c r="R14" s="80" t="s">
        <v>373</v>
      </c>
    </row>
    <row r="15" spans="1:18" ht="15.6" x14ac:dyDescent="0.3">
      <c r="A15" s="77" t="s">
        <v>273</v>
      </c>
      <c r="B15" s="77" t="s">
        <v>274</v>
      </c>
      <c r="C15" s="78" t="s">
        <v>275</v>
      </c>
      <c r="D15" s="79"/>
      <c r="E15" s="77" t="s">
        <v>276</v>
      </c>
      <c r="F15" s="79" t="s">
        <v>277</v>
      </c>
      <c r="G15" s="79" t="s">
        <v>279</v>
      </c>
      <c r="H15" s="79" t="s">
        <v>333</v>
      </c>
      <c r="J15" s="46">
        <v>54</v>
      </c>
      <c r="K15" s="46">
        <v>53</v>
      </c>
      <c r="L15" s="34" t="s">
        <v>238</v>
      </c>
      <c r="M15" s="80"/>
      <c r="N15" s="46">
        <v>1000</v>
      </c>
      <c r="O15" s="80" t="s">
        <v>301</v>
      </c>
      <c r="P15" s="80"/>
      <c r="Q15" s="80" t="s">
        <v>153</v>
      </c>
      <c r="R15" s="80" t="s">
        <v>374</v>
      </c>
    </row>
    <row r="16" spans="1:18" ht="15.6" x14ac:dyDescent="0.3">
      <c r="A16" s="46">
        <v>11</v>
      </c>
      <c r="B16" s="46">
        <v>14</v>
      </c>
      <c r="C16" s="34" t="s">
        <v>179</v>
      </c>
      <c r="D16" s="80" t="s">
        <v>280</v>
      </c>
      <c r="E16" s="46">
        <v>1029</v>
      </c>
      <c r="F16" s="80" t="s">
        <v>281</v>
      </c>
      <c r="G16" s="80" t="s">
        <v>161</v>
      </c>
      <c r="H16" s="80" t="s">
        <v>338</v>
      </c>
    </row>
    <row r="17" spans="1:18" ht="15.6" x14ac:dyDescent="0.3">
      <c r="A17" s="46">
        <v>22</v>
      </c>
      <c r="B17" s="46">
        <v>15</v>
      </c>
      <c r="C17" s="34" t="s">
        <v>180</v>
      </c>
      <c r="D17" s="80" t="s">
        <v>280</v>
      </c>
      <c r="E17" s="46">
        <v>1025</v>
      </c>
      <c r="F17" s="80" t="s">
        <v>281</v>
      </c>
      <c r="G17" s="80" t="s">
        <v>159</v>
      </c>
      <c r="H17" s="80" t="s">
        <v>339</v>
      </c>
      <c r="J17" s="76" t="s">
        <v>303</v>
      </c>
    </row>
    <row r="18" spans="1:18" ht="15.6" x14ac:dyDescent="0.3">
      <c r="A18" s="46">
        <v>34</v>
      </c>
      <c r="B18" s="46">
        <v>31</v>
      </c>
      <c r="C18" s="34" t="s">
        <v>235</v>
      </c>
      <c r="D18" s="80" t="s">
        <v>280</v>
      </c>
      <c r="E18" s="46">
        <v>1000</v>
      </c>
      <c r="F18" s="80" t="s">
        <v>281</v>
      </c>
      <c r="G18" s="80" t="s">
        <v>157</v>
      </c>
      <c r="H18" s="80" t="s">
        <v>340</v>
      </c>
    </row>
    <row r="19" spans="1:18" ht="15.6" x14ac:dyDescent="0.3">
      <c r="J19" s="77" t="s">
        <v>273</v>
      </c>
      <c r="K19" s="77" t="s">
        <v>274</v>
      </c>
      <c r="L19" s="78" t="s">
        <v>275</v>
      </c>
      <c r="M19" s="79"/>
      <c r="N19" s="77" t="s">
        <v>276</v>
      </c>
      <c r="O19" s="79" t="s">
        <v>277</v>
      </c>
      <c r="P19" s="79" t="s">
        <v>278</v>
      </c>
      <c r="Q19" s="79" t="s">
        <v>279</v>
      </c>
      <c r="R19" s="79" t="s">
        <v>333</v>
      </c>
    </row>
    <row r="20" spans="1:18" ht="15.6" x14ac:dyDescent="0.3">
      <c r="A20" s="76" t="s">
        <v>341</v>
      </c>
      <c r="J20" s="46">
        <v>6</v>
      </c>
      <c r="K20" s="46">
        <v>5</v>
      </c>
      <c r="L20" s="34" t="s">
        <v>304</v>
      </c>
      <c r="M20" s="80" t="s">
        <v>280</v>
      </c>
      <c r="N20" s="46">
        <v>1489</v>
      </c>
      <c r="O20" s="80" t="s">
        <v>305</v>
      </c>
      <c r="P20" s="80"/>
      <c r="Q20" s="80" t="s">
        <v>289</v>
      </c>
      <c r="R20" s="80" t="s">
        <v>375</v>
      </c>
    </row>
    <row r="21" spans="1:18" ht="15.6" x14ac:dyDescent="0.3">
      <c r="J21" s="46">
        <v>19</v>
      </c>
      <c r="K21" s="46">
        <v>17</v>
      </c>
      <c r="L21" s="34" t="s">
        <v>193</v>
      </c>
      <c r="M21" s="80" t="s">
        <v>280</v>
      </c>
      <c r="N21" s="46">
        <v>1236</v>
      </c>
      <c r="O21" s="80" t="s">
        <v>305</v>
      </c>
      <c r="P21" s="80"/>
      <c r="Q21" s="80" t="s">
        <v>161</v>
      </c>
      <c r="R21" s="80" t="s">
        <v>376</v>
      </c>
    </row>
    <row r="22" spans="1:18" ht="15.6" x14ac:dyDescent="0.3">
      <c r="A22" s="77" t="s">
        <v>273</v>
      </c>
      <c r="B22" s="77" t="s">
        <v>274</v>
      </c>
      <c r="C22" s="78" t="s">
        <v>275</v>
      </c>
      <c r="D22" s="79"/>
      <c r="E22" s="77" t="s">
        <v>276</v>
      </c>
      <c r="F22" s="79" t="s">
        <v>277</v>
      </c>
      <c r="G22" s="79" t="s">
        <v>279</v>
      </c>
      <c r="H22" s="79" t="s">
        <v>333</v>
      </c>
      <c r="J22" s="46">
        <v>21</v>
      </c>
      <c r="K22" s="46">
        <v>52</v>
      </c>
      <c r="L22" s="34" t="s">
        <v>200</v>
      </c>
      <c r="M22" s="80" t="s">
        <v>280</v>
      </c>
      <c r="N22" s="46">
        <v>1000</v>
      </c>
      <c r="O22" s="80" t="s">
        <v>305</v>
      </c>
      <c r="P22" s="80"/>
      <c r="Q22" s="80" t="s">
        <v>161</v>
      </c>
      <c r="R22" s="80" t="s">
        <v>366</v>
      </c>
    </row>
    <row r="23" spans="1:18" ht="15.6" x14ac:dyDescent="0.3">
      <c r="A23" s="46">
        <v>5</v>
      </c>
      <c r="B23" s="46">
        <v>10</v>
      </c>
      <c r="C23" s="34" t="s">
        <v>31</v>
      </c>
      <c r="D23" s="80"/>
      <c r="E23" s="46">
        <v>1062</v>
      </c>
      <c r="F23" s="80" t="s">
        <v>342</v>
      </c>
      <c r="G23" s="80" t="s">
        <v>163</v>
      </c>
      <c r="H23" s="80" t="s">
        <v>338</v>
      </c>
      <c r="J23" s="46">
        <v>34</v>
      </c>
      <c r="K23" s="46">
        <v>36</v>
      </c>
      <c r="L23" s="34" t="s">
        <v>197</v>
      </c>
      <c r="M23" s="80" t="s">
        <v>280</v>
      </c>
      <c r="N23" s="46">
        <v>1011</v>
      </c>
      <c r="O23" s="80" t="s">
        <v>305</v>
      </c>
      <c r="P23" s="80"/>
      <c r="Q23" s="80" t="s">
        <v>159</v>
      </c>
      <c r="R23" s="80" t="s">
        <v>346</v>
      </c>
    </row>
    <row r="24" spans="1:18" ht="15.6" x14ac:dyDescent="0.3">
      <c r="A24" s="46">
        <v>16</v>
      </c>
      <c r="B24" s="46">
        <v>32</v>
      </c>
      <c r="C24" s="34" t="s">
        <v>343</v>
      </c>
      <c r="D24" s="80"/>
      <c r="E24" s="46">
        <v>1000</v>
      </c>
      <c r="F24" s="80" t="s">
        <v>342</v>
      </c>
      <c r="G24" s="80" t="s">
        <v>161</v>
      </c>
      <c r="H24" s="80" t="s">
        <v>344</v>
      </c>
      <c r="J24" s="46">
        <v>48</v>
      </c>
      <c r="K24" s="46">
        <v>34</v>
      </c>
      <c r="L24" s="34" t="s">
        <v>196</v>
      </c>
      <c r="M24" s="80" t="s">
        <v>280</v>
      </c>
      <c r="N24" s="46">
        <v>1029</v>
      </c>
      <c r="O24" s="80" t="s">
        <v>305</v>
      </c>
      <c r="P24" s="80"/>
      <c r="Q24" s="80" t="s">
        <v>157</v>
      </c>
      <c r="R24" s="80" t="s">
        <v>349</v>
      </c>
    </row>
    <row r="25" spans="1:18" ht="15.6" x14ac:dyDescent="0.3">
      <c r="A25" s="46">
        <v>17</v>
      </c>
      <c r="B25" s="46">
        <v>21</v>
      </c>
      <c r="C25" s="34" t="s">
        <v>33</v>
      </c>
      <c r="D25" s="80"/>
      <c r="E25" s="46">
        <v>1000</v>
      </c>
      <c r="F25" s="80" t="s">
        <v>342</v>
      </c>
      <c r="G25" s="80" t="s">
        <v>161</v>
      </c>
      <c r="H25" s="80" t="s">
        <v>335</v>
      </c>
    </row>
    <row r="26" spans="1:18" ht="15.6" x14ac:dyDescent="0.3">
      <c r="A26" s="46">
        <v>25</v>
      </c>
      <c r="B26" s="46">
        <v>25</v>
      </c>
      <c r="C26" s="34" t="s">
        <v>345</v>
      </c>
      <c r="D26" s="80"/>
      <c r="E26" s="46">
        <v>1000</v>
      </c>
      <c r="F26" s="80" t="s">
        <v>342</v>
      </c>
      <c r="G26" s="80" t="s">
        <v>159</v>
      </c>
      <c r="H26" s="80" t="s">
        <v>346</v>
      </c>
      <c r="J26" s="76" t="s">
        <v>306</v>
      </c>
    </row>
    <row r="27" spans="1:18" ht="15.6" x14ac:dyDescent="0.3">
      <c r="A27" s="46">
        <v>28</v>
      </c>
      <c r="B27" s="46">
        <v>29</v>
      </c>
      <c r="C27" s="34" t="s">
        <v>36</v>
      </c>
      <c r="D27" s="80"/>
      <c r="E27" s="46">
        <v>1000</v>
      </c>
      <c r="F27" s="80" t="s">
        <v>342</v>
      </c>
      <c r="G27" s="80" t="s">
        <v>159</v>
      </c>
      <c r="H27" s="80" t="s">
        <v>347</v>
      </c>
    </row>
    <row r="28" spans="1:18" ht="15.6" x14ac:dyDescent="0.3">
      <c r="A28" s="46">
        <v>33</v>
      </c>
      <c r="B28" s="46">
        <v>30</v>
      </c>
      <c r="C28" s="34" t="s">
        <v>204</v>
      </c>
      <c r="D28" s="80"/>
      <c r="E28" s="46">
        <v>1000</v>
      </c>
      <c r="F28" s="80" t="s">
        <v>342</v>
      </c>
      <c r="G28" s="80" t="s">
        <v>157</v>
      </c>
      <c r="H28" s="80" t="s">
        <v>348</v>
      </c>
      <c r="J28" s="77" t="s">
        <v>273</v>
      </c>
      <c r="K28" s="77" t="s">
        <v>274</v>
      </c>
      <c r="L28" s="78" t="s">
        <v>275</v>
      </c>
      <c r="M28" s="79"/>
      <c r="N28" s="77" t="s">
        <v>276</v>
      </c>
      <c r="O28" s="79" t="s">
        <v>277</v>
      </c>
      <c r="P28" s="79" t="s">
        <v>278</v>
      </c>
      <c r="Q28" s="79" t="s">
        <v>279</v>
      </c>
      <c r="R28" s="79" t="s">
        <v>333</v>
      </c>
    </row>
    <row r="29" spans="1:18" ht="15.6" x14ac:dyDescent="0.3">
      <c r="A29" s="46">
        <v>36</v>
      </c>
      <c r="B29" s="46">
        <v>27</v>
      </c>
      <c r="C29" s="34" t="s">
        <v>206</v>
      </c>
      <c r="D29" s="80"/>
      <c r="E29" s="46">
        <v>1000</v>
      </c>
      <c r="F29" s="80" t="s">
        <v>342</v>
      </c>
      <c r="G29" s="80" t="s">
        <v>291</v>
      </c>
      <c r="H29" s="80" t="s">
        <v>349</v>
      </c>
      <c r="J29" s="46">
        <v>24</v>
      </c>
      <c r="K29" s="46">
        <v>18</v>
      </c>
      <c r="L29" s="34" t="s">
        <v>202</v>
      </c>
      <c r="M29" s="80" t="s">
        <v>280</v>
      </c>
      <c r="N29" s="46">
        <v>1231</v>
      </c>
      <c r="O29" s="80" t="s">
        <v>307</v>
      </c>
      <c r="P29" s="80"/>
      <c r="Q29" s="80" t="s">
        <v>161</v>
      </c>
      <c r="R29" s="80" t="s">
        <v>377</v>
      </c>
    </row>
    <row r="30" spans="1:18" ht="15.6" x14ac:dyDescent="0.3">
      <c r="A30" s="46">
        <v>37</v>
      </c>
      <c r="B30" s="46">
        <v>16</v>
      </c>
      <c r="C30" s="34" t="s">
        <v>208</v>
      </c>
      <c r="D30" s="80"/>
      <c r="E30" s="46">
        <v>1000</v>
      </c>
      <c r="F30" s="80" t="s">
        <v>342</v>
      </c>
      <c r="G30" s="80" t="s">
        <v>315</v>
      </c>
      <c r="H30" s="80" t="s">
        <v>350</v>
      </c>
    </row>
    <row r="31" spans="1:18" ht="15.6" x14ac:dyDescent="0.3">
      <c r="J31" s="76" t="s">
        <v>378</v>
      </c>
    </row>
    <row r="32" spans="1:18" ht="15.6" x14ac:dyDescent="0.3">
      <c r="A32" s="76" t="s">
        <v>351</v>
      </c>
    </row>
    <row r="33" spans="1:18" ht="15.6" x14ac:dyDescent="0.3">
      <c r="J33" s="77" t="s">
        <v>273</v>
      </c>
      <c r="K33" s="77" t="s">
        <v>274</v>
      </c>
      <c r="L33" s="78" t="s">
        <v>275</v>
      </c>
      <c r="M33" s="79"/>
      <c r="N33" s="77" t="s">
        <v>276</v>
      </c>
      <c r="O33" s="79" t="s">
        <v>277</v>
      </c>
      <c r="P33" s="79" t="s">
        <v>278</v>
      </c>
      <c r="Q33" s="79" t="s">
        <v>279</v>
      </c>
      <c r="R33" s="79" t="s">
        <v>333</v>
      </c>
    </row>
    <row r="34" spans="1:18" ht="15.6" x14ac:dyDescent="0.3">
      <c r="A34" s="77" t="s">
        <v>273</v>
      </c>
      <c r="B34" s="77" t="s">
        <v>274</v>
      </c>
      <c r="C34" s="78" t="s">
        <v>275</v>
      </c>
      <c r="D34" s="79"/>
      <c r="E34" s="77" t="s">
        <v>276</v>
      </c>
      <c r="F34" s="79" t="s">
        <v>277</v>
      </c>
      <c r="G34" s="79" t="s">
        <v>279</v>
      </c>
      <c r="H34" s="79" t="s">
        <v>333</v>
      </c>
      <c r="J34" s="46">
        <v>4</v>
      </c>
      <c r="K34" s="46">
        <v>16</v>
      </c>
      <c r="L34" s="34" t="s">
        <v>94</v>
      </c>
      <c r="M34" s="80"/>
      <c r="N34" s="46">
        <v>1256</v>
      </c>
      <c r="O34" s="80" t="s">
        <v>379</v>
      </c>
      <c r="P34" s="80"/>
      <c r="Q34" s="80" t="s">
        <v>165</v>
      </c>
      <c r="R34" s="80" t="s">
        <v>356</v>
      </c>
    </row>
    <row r="35" spans="1:18" ht="15.6" x14ac:dyDescent="0.3">
      <c r="A35" s="46">
        <v>1</v>
      </c>
      <c r="B35" s="46">
        <v>2</v>
      </c>
      <c r="C35" s="34" t="s">
        <v>322</v>
      </c>
      <c r="D35" s="80"/>
      <c r="E35" s="46">
        <v>1278</v>
      </c>
      <c r="F35" s="80" t="s">
        <v>352</v>
      </c>
      <c r="G35" s="80" t="s">
        <v>353</v>
      </c>
      <c r="H35" s="80" t="s">
        <v>354</v>
      </c>
      <c r="J35" s="46">
        <v>10</v>
      </c>
      <c r="K35" s="46">
        <v>11</v>
      </c>
      <c r="L35" s="34" t="s">
        <v>328</v>
      </c>
      <c r="M35" s="80"/>
      <c r="N35" s="46">
        <v>1360</v>
      </c>
      <c r="O35" s="80" t="s">
        <v>379</v>
      </c>
      <c r="P35" s="80"/>
      <c r="Q35" s="80" t="s">
        <v>163</v>
      </c>
      <c r="R35" s="80" t="s">
        <v>339</v>
      </c>
    </row>
    <row r="36" spans="1:18" ht="15.6" x14ac:dyDescent="0.3">
      <c r="A36" s="46">
        <v>2</v>
      </c>
      <c r="B36" s="46">
        <v>4</v>
      </c>
      <c r="C36" s="34" t="s">
        <v>50</v>
      </c>
      <c r="D36" s="80"/>
      <c r="E36" s="46">
        <v>1218</v>
      </c>
      <c r="F36" s="80" t="s">
        <v>352</v>
      </c>
      <c r="G36" s="80" t="s">
        <v>353</v>
      </c>
      <c r="H36" s="80" t="s">
        <v>355</v>
      </c>
      <c r="J36" s="46">
        <v>12</v>
      </c>
      <c r="K36" s="46">
        <v>9</v>
      </c>
      <c r="L36" s="34" t="s">
        <v>106</v>
      </c>
      <c r="M36" s="80"/>
      <c r="N36" s="46">
        <v>1401</v>
      </c>
      <c r="O36" s="80" t="s">
        <v>379</v>
      </c>
      <c r="P36" s="80"/>
      <c r="Q36" s="80" t="s">
        <v>163</v>
      </c>
      <c r="R36" s="80" t="s">
        <v>376</v>
      </c>
    </row>
    <row r="37" spans="1:18" ht="15.6" x14ac:dyDescent="0.3">
      <c r="A37" s="46">
        <v>3</v>
      </c>
      <c r="B37" s="46">
        <v>5</v>
      </c>
      <c r="C37" s="34" t="s">
        <v>54</v>
      </c>
      <c r="D37" s="80"/>
      <c r="E37" s="46">
        <v>1156</v>
      </c>
      <c r="F37" s="80" t="s">
        <v>352</v>
      </c>
      <c r="G37" s="80" t="s">
        <v>165</v>
      </c>
      <c r="H37" s="80" t="s">
        <v>356</v>
      </c>
      <c r="J37" s="46">
        <v>14</v>
      </c>
      <c r="K37" s="46">
        <v>7</v>
      </c>
      <c r="L37" s="34" t="s">
        <v>107</v>
      </c>
      <c r="M37" s="80"/>
      <c r="N37" s="46">
        <v>1440</v>
      </c>
      <c r="O37" s="80" t="s">
        <v>379</v>
      </c>
      <c r="P37" s="80"/>
      <c r="Q37" s="80" t="s">
        <v>161</v>
      </c>
      <c r="R37" s="80" t="s">
        <v>355</v>
      </c>
    </row>
    <row r="38" spans="1:18" ht="15.6" x14ac:dyDescent="0.3">
      <c r="A38" s="46">
        <v>4</v>
      </c>
      <c r="B38" s="46">
        <v>6</v>
      </c>
      <c r="C38" s="34" t="s">
        <v>55</v>
      </c>
      <c r="D38" s="80"/>
      <c r="E38" s="46">
        <v>1108</v>
      </c>
      <c r="F38" s="80" t="s">
        <v>352</v>
      </c>
      <c r="G38" s="80" t="s">
        <v>163</v>
      </c>
      <c r="H38" s="80" t="s">
        <v>357</v>
      </c>
      <c r="J38" s="46">
        <v>17</v>
      </c>
      <c r="K38" s="46">
        <v>31</v>
      </c>
      <c r="L38" s="34" t="s">
        <v>105</v>
      </c>
      <c r="M38" s="80"/>
      <c r="N38" s="46">
        <v>1064</v>
      </c>
      <c r="O38" s="80" t="s">
        <v>379</v>
      </c>
      <c r="P38" s="80"/>
      <c r="Q38" s="80" t="s">
        <v>161</v>
      </c>
      <c r="R38" s="80" t="s">
        <v>339</v>
      </c>
    </row>
    <row r="39" spans="1:18" ht="15.6" x14ac:dyDescent="0.3">
      <c r="A39" s="46">
        <v>6</v>
      </c>
      <c r="B39" s="46">
        <v>1</v>
      </c>
      <c r="C39" s="34" t="s">
        <v>65</v>
      </c>
      <c r="D39" s="80"/>
      <c r="E39" s="46">
        <v>1309</v>
      </c>
      <c r="F39" s="80" t="s">
        <v>352</v>
      </c>
      <c r="G39" s="80" t="s">
        <v>163</v>
      </c>
      <c r="H39" s="80" t="s">
        <v>358</v>
      </c>
      <c r="J39" s="46">
        <v>23</v>
      </c>
      <c r="K39" s="46">
        <v>32</v>
      </c>
      <c r="L39" s="34" t="s">
        <v>97</v>
      </c>
      <c r="M39" s="80"/>
      <c r="N39" s="46">
        <v>1061</v>
      </c>
      <c r="O39" s="80" t="s">
        <v>379</v>
      </c>
      <c r="P39" s="80"/>
      <c r="Q39" s="80" t="s">
        <v>161</v>
      </c>
      <c r="R39" s="80" t="s">
        <v>344</v>
      </c>
    </row>
    <row r="40" spans="1:18" ht="15.6" x14ac:dyDescent="0.3">
      <c r="A40" s="46">
        <v>7</v>
      </c>
      <c r="B40" s="46">
        <v>7</v>
      </c>
      <c r="C40" s="34" t="s">
        <v>223</v>
      </c>
      <c r="D40" s="80"/>
      <c r="E40" s="46">
        <v>1100</v>
      </c>
      <c r="F40" s="80" t="s">
        <v>352</v>
      </c>
      <c r="G40" s="80" t="s">
        <v>163</v>
      </c>
      <c r="H40" s="80" t="s">
        <v>359</v>
      </c>
      <c r="J40" s="46">
        <v>26</v>
      </c>
      <c r="K40" s="46">
        <v>14</v>
      </c>
      <c r="L40" s="34" t="s">
        <v>95</v>
      </c>
      <c r="M40" s="80"/>
      <c r="N40" s="46">
        <v>1338</v>
      </c>
      <c r="O40" s="80" t="s">
        <v>379</v>
      </c>
      <c r="P40" s="80"/>
      <c r="Q40" s="80" t="s">
        <v>161</v>
      </c>
      <c r="R40" s="80" t="s">
        <v>377</v>
      </c>
    </row>
    <row r="41" spans="1:18" ht="15.6" x14ac:dyDescent="0.3">
      <c r="A41" s="46">
        <v>8</v>
      </c>
      <c r="B41" s="46">
        <v>3</v>
      </c>
      <c r="C41" s="34" t="s">
        <v>360</v>
      </c>
      <c r="D41" s="80"/>
      <c r="E41" s="46">
        <v>1250</v>
      </c>
      <c r="F41" s="80" t="s">
        <v>352</v>
      </c>
      <c r="G41" s="80" t="s">
        <v>290</v>
      </c>
      <c r="H41" s="80" t="s">
        <v>358</v>
      </c>
      <c r="J41" s="46">
        <v>27</v>
      </c>
      <c r="K41" s="46">
        <v>21</v>
      </c>
      <c r="L41" s="34" t="s">
        <v>109</v>
      </c>
      <c r="M41" s="80"/>
      <c r="N41" s="46">
        <v>1194</v>
      </c>
      <c r="O41" s="80" t="s">
        <v>379</v>
      </c>
      <c r="P41" s="80"/>
      <c r="Q41" s="80" t="s">
        <v>283</v>
      </c>
      <c r="R41" s="80" t="s">
        <v>339</v>
      </c>
    </row>
    <row r="42" spans="1:18" ht="15.6" x14ac:dyDescent="0.3">
      <c r="A42" s="46">
        <v>9</v>
      </c>
      <c r="B42" s="46">
        <v>12</v>
      </c>
      <c r="C42" s="34" t="s">
        <v>62</v>
      </c>
      <c r="D42" s="80"/>
      <c r="E42" s="46">
        <v>1042</v>
      </c>
      <c r="F42" s="80" t="s">
        <v>352</v>
      </c>
      <c r="G42" s="80" t="s">
        <v>161</v>
      </c>
      <c r="H42" s="80" t="s">
        <v>361</v>
      </c>
      <c r="J42" s="46">
        <v>28</v>
      </c>
      <c r="K42" s="46">
        <v>30</v>
      </c>
      <c r="L42" s="34" t="s">
        <v>110</v>
      </c>
      <c r="M42" s="80"/>
      <c r="N42" s="46">
        <v>1068</v>
      </c>
      <c r="O42" s="80" t="s">
        <v>379</v>
      </c>
      <c r="P42" s="80"/>
      <c r="Q42" s="80" t="s">
        <v>283</v>
      </c>
      <c r="R42" s="80" t="s">
        <v>367</v>
      </c>
    </row>
    <row r="43" spans="1:18" ht="15.6" x14ac:dyDescent="0.3">
      <c r="A43" s="46">
        <v>10</v>
      </c>
      <c r="B43" s="46">
        <v>20</v>
      </c>
      <c r="C43" s="34" t="s">
        <v>58</v>
      </c>
      <c r="D43" s="80"/>
      <c r="E43" s="46">
        <v>1000</v>
      </c>
      <c r="F43" s="80" t="s">
        <v>352</v>
      </c>
      <c r="G43" s="80" t="s">
        <v>161</v>
      </c>
      <c r="H43" s="80" t="s">
        <v>362</v>
      </c>
      <c r="J43" s="46">
        <v>29</v>
      </c>
      <c r="K43" s="46">
        <v>28</v>
      </c>
      <c r="L43" s="34" t="s">
        <v>214</v>
      </c>
      <c r="M43" s="80"/>
      <c r="N43" s="46">
        <v>1080</v>
      </c>
      <c r="O43" s="80" t="s">
        <v>379</v>
      </c>
      <c r="P43" s="80"/>
      <c r="Q43" s="80" t="s">
        <v>283</v>
      </c>
      <c r="R43" s="80" t="s">
        <v>344</v>
      </c>
    </row>
    <row r="44" spans="1:18" ht="15.6" x14ac:dyDescent="0.3">
      <c r="A44" s="46">
        <v>12</v>
      </c>
      <c r="B44" s="46">
        <v>26</v>
      </c>
      <c r="C44" s="34" t="s">
        <v>70</v>
      </c>
      <c r="D44" s="80"/>
      <c r="E44" s="46">
        <v>1000</v>
      </c>
      <c r="F44" s="80" t="s">
        <v>352</v>
      </c>
      <c r="G44" s="80" t="s">
        <v>161</v>
      </c>
      <c r="H44" s="80" t="s">
        <v>363</v>
      </c>
      <c r="J44" s="46">
        <v>37</v>
      </c>
      <c r="K44" s="46">
        <v>47</v>
      </c>
      <c r="L44" s="34" t="s">
        <v>104</v>
      </c>
      <c r="M44" s="80"/>
      <c r="N44" s="46">
        <v>1000</v>
      </c>
      <c r="O44" s="80" t="s">
        <v>379</v>
      </c>
      <c r="P44" s="80"/>
      <c r="Q44" s="80" t="s">
        <v>159</v>
      </c>
      <c r="R44" s="80" t="s">
        <v>380</v>
      </c>
    </row>
    <row r="45" spans="1:18" ht="15.6" x14ac:dyDescent="0.3">
      <c r="A45" s="46">
        <v>13</v>
      </c>
      <c r="B45" s="46">
        <v>9</v>
      </c>
      <c r="C45" s="34" t="s">
        <v>364</v>
      </c>
      <c r="D45" s="80"/>
      <c r="E45" s="46">
        <v>1066</v>
      </c>
      <c r="F45" s="80" t="s">
        <v>352</v>
      </c>
      <c r="G45" s="80" t="s">
        <v>161</v>
      </c>
      <c r="H45" s="80" t="s">
        <v>365</v>
      </c>
      <c r="J45" s="46">
        <v>39</v>
      </c>
      <c r="K45" s="46">
        <v>49</v>
      </c>
      <c r="L45" s="34" t="s">
        <v>111</v>
      </c>
      <c r="M45" s="80"/>
      <c r="N45" s="46">
        <v>1000</v>
      </c>
      <c r="O45" s="80" t="s">
        <v>379</v>
      </c>
      <c r="P45" s="80"/>
      <c r="Q45" s="80" t="s">
        <v>159</v>
      </c>
      <c r="R45" s="80" t="s">
        <v>337</v>
      </c>
    </row>
    <row r="46" spans="1:18" ht="15.6" x14ac:dyDescent="0.3">
      <c r="A46" s="46">
        <v>14</v>
      </c>
      <c r="B46" s="46">
        <v>8</v>
      </c>
      <c r="C46" s="34" t="s">
        <v>57</v>
      </c>
      <c r="D46" s="80"/>
      <c r="E46" s="46">
        <v>1069</v>
      </c>
      <c r="F46" s="80" t="s">
        <v>352</v>
      </c>
      <c r="G46" s="80" t="s">
        <v>161</v>
      </c>
      <c r="H46" s="80" t="s">
        <v>365</v>
      </c>
      <c r="J46" s="46">
        <v>40</v>
      </c>
      <c r="K46" s="46">
        <v>29</v>
      </c>
      <c r="L46" s="34" t="s">
        <v>229</v>
      </c>
      <c r="M46" s="80"/>
      <c r="N46" s="46">
        <v>1077</v>
      </c>
      <c r="O46" s="80" t="s">
        <v>379</v>
      </c>
      <c r="P46" s="80"/>
      <c r="Q46" s="80" t="s">
        <v>286</v>
      </c>
      <c r="R46" s="80" t="s">
        <v>344</v>
      </c>
    </row>
    <row r="47" spans="1:18" ht="15.6" x14ac:dyDescent="0.3">
      <c r="A47" s="46">
        <v>15</v>
      </c>
      <c r="B47" s="46">
        <v>11</v>
      </c>
      <c r="C47" s="34" t="s">
        <v>72</v>
      </c>
      <c r="D47" s="80"/>
      <c r="E47" s="46">
        <v>1051</v>
      </c>
      <c r="F47" s="80" t="s">
        <v>352</v>
      </c>
      <c r="G47" s="80" t="s">
        <v>161</v>
      </c>
      <c r="H47" s="80" t="s">
        <v>366</v>
      </c>
      <c r="J47" s="46">
        <v>41</v>
      </c>
      <c r="K47" s="46">
        <v>35</v>
      </c>
      <c r="L47" s="34" t="s">
        <v>98</v>
      </c>
      <c r="M47" s="80"/>
      <c r="N47" s="46">
        <v>1024</v>
      </c>
      <c r="O47" s="80" t="s">
        <v>379</v>
      </c>
      <c r="P47" s="80"/>
      <c r="Q47" s="80" t="s">
        <v>286</v>
      </c>
      <c r="R47" s="80" t="s">
        <v>346</v>
      </c>
    </row>
    <row r="48" spans="1:18" ht="15.6" x14ac:dyDescent="0.3">
      <c r="A48" s="46">
        <v>18</v>
      </c>
      <c r="B48" s="46">
        <v>28</v>
      </c>
      <c r="C48" s="34" t="s">
        <v>53</v>
      </c>
      <c r="D48" s="80"/>
      <c r="E48" s="46">
        <v>1000</v>
      </c>
      <c r="F48" s="80" t="s">
        <v>352</v>
      </c>
      <c r="G48" s="80" t="s">
        <v>283</v>
      </c>
      <c r="H48" s="80" t="s">
        <v>338</v>
      </c>
      <c r="J48" s="46">
        <v>45</v>
      </c>
      <c r="K48" s="46">
        <v>33</v>
      </c>
      <c r="L48" s="34" t="s">
        <v>69</v>
      </c>
      <c r="M48" s="80"/>
      <c r="N48" s="46">
        <v>1033</v>
      </c>
      <c r="O48" s="80" t="s">
        <v>379</v>
      </c>
      <c r="P48" s="80"/>
      <c r="Q48" s="80" t="s">
        <v>157</v>
      </c>
      <c r="R48" s="80" t="s">
        <v>373</v>
      </c>
    </row>
    <row r="49" spans="1:18" ht="15.6" x14ac:dyDescent="0.3">
      <c r="A49" s="46">
        <v>19</v>
      </c>
      <c r="B49" s="46">
        <v>13</v>
      </c>
      <c r="C49" s="34" t="s">
        <v>56</v>
      </c>
      <c r="D49" s="80"/>
      <c r="E49" s="46">
        <v>1042</v>
      </c>
      <c r="F49" s="80" t="s">
        <v>352</v>
      </c>
      <c r="G49" s="80" t="s">
        <v>283</v>
      </c>
      <c r="H49" s="80" t="s">
        <v>367</v>
      </c>
      <c r="J49" s="46">
        <v>47</v>
      </c>
      <c r="K49" s="46">
        <v>39</v>
      </c>
      <c r="L49" s="34" t="s">
        <v>103</v>
      </c>
      <c r="M49" s="80"/>
      <c r="N49" s="46">
        <v>1000</v>
      </c>
      <c r="O49" s="80" t="s">
        <v>379</v>
      </c>
      <c r="P49" s="80"/>
      <c r="Q49" s="80" t="s">
        <v>157</v>
      </c>
      <c r="R49" s="80" t="s">
        <v>347</v>
      </c>
    </row>
    <row r="50" spans="1:18" ht="15.6" x14ac:dyDescent="0.3">
      <c r="A50" s="46">
        <v>20</v>
      </c>
      <c r="B50" s="46">
        <v>23</v>
      </c>
      <c r="C50" s="34" t="s">
        <v>224</v>
      </c>
      <c r="D50" s="80"/>
      <c r="E50" s="46">
        <v>1000</v>
      </c>
      <c r="F50" s="80" t="s">
        <v>352</v>
      </c>
      <c r="G50" s="80" t="s">
        <v>283</v>
      </c>
      <c r="H50" s="80" t="s">
        <v>346</v>
      </c>
      <c r="J50" s="46">
        <v>50</v>
      </c>
      <c r="K50" s="46">
        <v>46</v>
      </c>
      <c r="L50" s="34" t="s">
        <v>99</v>
      </c>
      <c r="M50" s="80"/>
      <c r="N50" s="46">
        <v>1000</v>
      </c>
      <c r="O50" s="80" t="s">
        <v>379</v>
      </c>
      <c r="P50" s="80"/>
      <c r="Q50" s="80" t="s">
        <v>157</v>
      </c>
      <c r="R50" s="80" t="s">
        <v>264</v>
      </c>
    </row>
    <row r="51" spans="1:18" ht="15.6" x14ac:dyDescent="0.3">
      <c r="A51" s="46">
        <v>21</v>
      </c>
      <c r="B51" s="46">
        <v>37</v>
      </c>
      <c r="C51" s="34" t="s">
        <v>77</v>
      </c>
      <c r="D51" s="80"/>
      <c r="E51" s="46">
        <v>1000</v>
      </c>
      <c r="F51" s="80" t="s">
        <v>352</v>
      </c>
      <c r="G51" s="80" t="s">
        <v>283</v>
      </c>
      <c r="H51" s="80" t="s">
        <v>346</v>
      </c>
      <c r="J51" s="46">
        <v>51</v>
      </c>
      <c r="K51" s="46">
        <v>43</v>
      </c>
      <c r="L51" s="34" t="s">
        <v>116</v>
      </c>
      <c r="M51" s="80"/>
      <c r="N51" s="46">
        <v>1000</v>
      </c>
      <c r="O51" s="80" t="s">
        <v>379</v>
      </c>
      <c r="P51" s="80"/>
      <c r="Q51" s="80" t="s">
        <v>155</v>
      </c>
      <c r="R51" s="80" t="s">
        <v>380</v>
      </c>
    </row>
    <row r="52" spans="1:18" ht="15.6" x14ac:dyDescent="0.3">
      <c r="A52" s="46">
        <v>23</v>
      </c>
      <c r="B52" s="46">
        <v>36</v>
      </c>
      <c r="C52" s="34" t="s">
        <v>59</v>
      </c>
      <c r="D52" s="80"/>
      <c r="E52" s="46">
        <v>1000</v>
      </c>
      <c r="F52" s="80" t="s">
        <v>352</v>
      </c>
      <c r="G52" s="80" t="s">
        <v>159</v>
      </c>
      <c r="H52" s="80" t="s">
        <v>363</v>
      </c>
      <c r="J52" s="46">
        <v>53</v>
      </c>
      <c r="K52" s="46">
        <v>42</v>
      </c>
      <c r="L52" s="34" t="s">
        <v>230</v>
      </c>
      <c r="M52" s="80"/>
      <c r="N52" s="46">
        <v>1000</v>
      </c>
      <c r="O52" s="80" t="s">
        <v>379</v>
      </c>
      <c r="P52" s="80"/>
      <c r="Q52" s="80" t="s">
        <v>153</v>
      </c>
      <c r="R52" s="80" t="s">
        <v>337</v>
      </c>
    </row>
    <row r="53" spans="1:18" ht="15.6" x14ac:dyDescent="0.3">
      <c r="A53" s="46">
        <v>24</v>
      </c>
      <c r="B53" s="46">
        <v>38</v>
      </c>
      <c r="C53" s="34" t="s">
        <v>63</v>
      </c>
      <c r="D53" s="80"/>
      <c r="E53" s="46">
        <v>1000</v>
      </c>
      <c r="F53" s="80" t="s">
        <v>352</v>
      </c>
      <c r="G53" s="80" t="s">
        <v>159</v>
      </c>
      <c r="H53" s="80" t="s">
        <v>366</v>
      </c>
    </row>
    <row r="54" spans="1:18" ht="15.6" x14ac:dyDescent="0.3">
      <c r="A54" s="46">
        <v>27</v>
      </c>
      <c r="B54" s="46">
        <v>35</v>
      </c>
      <c r="C54" s="34" t="s">
        <v>368</v>
      </c>
      <c r="D54" s="80"/>
      <c r="E54" s="46">
        <v>1000</v>
      </c>
      <c r="F54" s="80" t="s">
        <v>352</v>
      </c>
      <c r="G54" s="80" t="s">
        <v>159</v>
      </c>
      <c r="H54" s="80" t="s">
        <v>348</v>
      </c>
      <c r="J54" s="76" t="s">
        <v>381</v>
      </c>
    </row>
    <row r="55" spans="1:18" ht="15.6" x14ac:dyDescent="0.3">
      <c r="A55" s="46">
        <v>29</v>
      </c>
      <c r="B55" s="46">
        <v>24</v>
      </c>
      <c r="C55" s="34" t="s">
        <v>226</v>
      </c>
      <c r="D55" s="80"/>
      <c r="E55" s="46">
        <v>1000</v>
      </c>
      <c r="F55" s="80" t="s">
        <v>352</v>
      </c>
      <c r="G55" s="80" t="s">
        <v>286</v>
      </c>
      <c r="H55" s="80" t="s">
        <v>369</v>
      </c>
    </row>
    <row r="56" spans="1:18" ht="15.6" x14ac:dyDescent="0.3">
      <c r="A56" s="46">
        <v>30</v>
      </c>
      <c r="B56" s="46">
        <v>17</v>
      </c>
      <c r="C56" s="34" t="s">
        <v>228</v>
      </c>
      <c r="D56" s="80"/>
      <c r="E56" s="46">
        <v>1000</v>
      </c>
      <c r="F56" s="80" t="s">
        <v>352</v>
      </c>
      <c r="G56" s="80" t="s">
        <v>286</v>
      </c>
      <c r="H56" s="80" t="s">
        <v>349</v>
      </c>
      <c r="J56" s="77" t="s">
        <v>273</v>
      </c>
      <c r="K56" s="77" t="s">
        <v>274</v>
      </c>
      <c r="L56" s="78" t="s">
        <v>275</v>
      </c>
      <c r="M56" s="79"/>
      <c r="N56" s="77" t="s">
        <v>276</v>
      </c>
      <c r="O56" s="79" t="s">
        <v>277</v>
      </c>
      <c r="P56" s="79" t="s">
        <v>278</v>
      </c>
      <c r="Q56" s="79" t="s">
        <v>279</v>
      </c>
      <c r="R56" s="79" t="s">
        <v>333</v>
      </c>
    </row>
    <row r="57" spans="1:18" ht="15.6" x14ac:dyDescent="0.3">
      <c r="A57" s="46">
        <v>31</v>
      </c>
      <c r="B57" s="46">
        <v>34</v>
      </c>
      <c r="C57" s="34" t="s">
        <v>78</v>
      </c>
      <c r="D57" s="80"/>
      <c r="E57" s="46">
        <v>1000</v>
      </c>
      <c r="F57" s="80" t="s">
        <v>352</v>
      </c>
      <c r="G57" s="80" t="s">
        <v>286</v>
      </c>
      <c r="H57" s="80" t="s">
        <v>370</v>
      </c>
      <c r="J57" s="46">
        <v>3</v>
      </c>
      <c r="K57" s="46">
        <v>6</v>
      </c>
      <c r="L57" s="34" t="s">
        <v>124</v>
      </c>
      <c r="M57" s="80"/>
      <c r="N57" s="46">
        <v>1450</v>
      </c>
      <c r="O57" s="80" t="s">
        <v>382</v>
      </c>
      <c r="P57" s="80"/>
      <c r="Q57" s="80" t="s">
        <v>165</v>
      </c>
      <c r="R57" s="80" t="s">
        <v>354</v>
      </c>
    </row>
    <row r="58" spans="1:18" ht="15.6" x14ac:dyDescent="0.3">
      <c r="A58" s="46">
        <v>32</v>
      </c>
      <c r="B58" s="46">
        <v>18</v>
      </c>
      <c r="C58" s="34" t="s">
        <v>324</v>
      </c>
      <c r="D58" s="80"/>
      <c r="E58" s="46">
        <v>1000</v>
      </c>
      <c r="F58" s="80" t="s">
        <v>352</v>
      </c>
      <c r="G58" s="80" t="s">
        <v>157</v>
      </c>
      <c r="H58" s="80" t="s">
        <v>335</v>
      </c>
      <c r="J58" s="46">
        <v>5</v>
      </c>
      <c r="K58" s="46">
        <v>1</v>
      </c>
      <c r="L58" s="34" t="s">
        <v>137</v>
      </c>
      <c r="M58" s="80"/>
      <c r="N58" s="46">
        <v>1581</v>
      </c>
      <c r="O58" s="80" t="s">
        <v>382</v>
      </c>
      <c r="P58" s="80"/>
      <c r="Q58" s="80" t="s">
        <v>289</v>
      </c>
      <c r="R58" s="80" t="s">
        <v>383</v>
      </c>
    </row>
    <row r="59" spans="1:18" ht="15.6" x14ac:dyDescent="0.3">
      <c r="A59" s="46">
        <v>35</v>
      </c>
      <c r="B59" s="46">
        <v>33</v>
      </c>
      <c r="C59" s="34" t="s">
        <v>371</v>
      </c>
      <c r="D59" s="80"/>
      <c r="E59" s="46">
        <v>1000</v>
      </c>
      <c r="F59" s="80" t="s">
        <v>352</v>
      </c>
      <c r="G59" s="80" t="s">
        <v>157</v>
      </c>
      <c r="H59" s="80" t="s">
        <v>350</v>
      </c>
      <c r="J59" s="46">
        <v>7</v>
      </c>
      <c r="K59" s="46">
        <v>4</v>
      </c>
      <c r="L59" s="34" t="s">
        <v>125</v>
      </c>
      <c r="M59" s="80"/>
      <c r="N59" s="46">
        <v>1517</v>
      </c>
      <c r="O59" s="80" t="s">
        <v>382</v>
      </c>
      <c r="P59" s="80"/>
      <c r="Q59" s="80" t="s">
        <v>163</v>
      </c>
      <c r="R59" s="80" t="s">
        <v>383</v>
      </c>
    </row>
    <row r="60" spans="1:18" ht="15.6" x14ac:dyDescent="0.3">
      <c r="J60" s="46">
        <v>9</v>
      </c>
      <c r="K60" s="46">
        <v>8</v>
      </c>
      <c r="L60" s="34" t="s">
        <v>314</v>
      </c>
      <c r="M60" s="80"/>
      <c r="N60" s="46">
        <v>1435</v>
      </c>
      <c r="O60" s="80" t="s">
        <v>382</v>
      </c>
      <c r="P60" s="80"/>
      <c r="Q60" s="80" t="s">
        <v>163</v>
      </c>
      <c r="R60" s="80" t="s">
        <v>361</v>
      </c>
    </row>
    <row r="61" spans="1:18" ht="15.6" x14ac:dyDescent="0.3">
      <c r="A61" s="81" t="s">
        <v>296</v>
      </c>
      <c r="J61" s="46">
        <v>16</v>
      </c>
      <c r="K61" s="46">
        <v>25</v>
      </c>
      <c r="L61" s="34" t="s">
        <v>133</v>
      </c>
      <c r="M61" s="80"/>
      <c r="N61" s="46">
        <v>1146</v>
      </c>
      <c r="O61" s="80" t="s">
        <v>382</v>
      </c>
      <c r="P61" s="80"/>
      <c r="Q61" s="80" t="s">
        <v>161</v>
      </c>
      <c r="R61" s="80" t="s">
        <v>362</v>
      </c>
    </row>
    <row r="62" spans="1:18" ht="15.6" x14ac:dyDescent="0.3">
      <c r="A62" s="81" t="s">
        <v>326</v>
      </c>
      <c r="J62" s="46">
        <v>20</v>
      </c>
      <c r="K62" s="46">
        <v>23</v>
      </c>
      <c r="L62" s="34" t="s">
        <v>384</v>
      </c>
      <c r="M62" s="80"/>
      <c r="N62" s="46">
        <v>1185</v>
      </c>
      <c r="O62" s="80" t="s">
        <v>382</v>
      </c>
      <c r="P62" s="80"/>
      <c r="Q62" s="80" t="s">
        <v>161</v>
      </c>
      <c r="R62" s="80" t="s">
        <v>376</v>
      </c>
    </row>
    <row r="63" spans="1:18" ht="15.6" x14ac:dyDescent="0.3">
      <c r="A63" s="81" t="s">
        <v>298</v>
      </c>
      <c r="J63" s="46">
        <v>22</v>
      </c>
      <c r="K63" s="46">
        <v>10</v>
      </c>
      <c r="L63" s="34" t="s">
        <v>127</v>
      </c>
      <c r="M63" s="80"/>
      <c r="N63" s="46">
        <v>1397</v>
      </c>
      <c r="O63" s="80" t="s">
        <v>382</v>
      </c>
      <c r="P63" s="80"/>
      <c r="Q63" s="80" t="s">
        <v>161</v>
      </c>
      <c r="R63" s="80" t="s">
        <v>366</v>
      </c>
    </row>
    <row r="64" spans="1:18" ht="15.6" x14ac:dyDescent="0.3">
      <c r="J64" s="46">
        <v>25</v>
      </c>
      <c r="K64" s="46">
        <v>24</v>
      </c>
      <c r="L64" s="34" t="s">
        <v>132</v>
      </c>
      <c r="M64" s="80"/>
      <c r="N64" s="46">
        <v>1163</v>
      </c>
      <c r="O64" s="80" t="s">
        <v>382</v>
      </c>
      <c r="P64" s="80"/>
      <c r="Q64" s="80" t="s">
        <v>161</v>
      </c>
      <c r="R64" s="80" t="s">
        <v>377</v>
      </c>
    </row>
    <row r="65" spans="10:18" ht="15.6" x14ac:dyDescent="0.3">
      <c r="J65" s="46">
        <v>30</v>
      </c>
      <c r="K65" s="46">
        <v>41</v>
      </c>
      <c r="L65" s="34" t="s">
        <v>145</v>
      </c>
      <c r="M65" s="80"/>
      <c r="N65" s="46">
        <v>1000</v>
      </c>
      <c r="O65" s="80" t="s">
        <v>382</v>
      </c>
      <c r="P65" s="80"/>
      <c r="Q65" s="80" t="s">
        <v>283</v>
      </c>
      <c r="R65" s="80" t="s">
        <v>348</v>
      </c>
    </row>
    <row r="66" spans="10:18" ht="15.6" x14ac:dyDescent="0.3">
      <c r="J66" s="46">
        <v>31</v>
      </c>
      <c r="K66" s="46">
        <v>20</v>
      </c>
      <c r="L66" s="34" t="s">
        <v>128</v>
      </c>
      <c r="M66" s="80"/>
      <c r="N66" s="46">
        <v>1207</v>
      </c>
      <c r="O66" s="80" t="s">
        <v>382</v>
      </c>
      <c r="P66" s="80"/>
      <c r="Q66" s="80" t="s">
        <v>159</v>
      </c>
      <c r="R66" s="80" t="s">
        <v>363</v>
      </c>
    </row>
    <row r="67" spans="10:18" ht="15.6" x14ac:dyDescent="0.3">
      <c r="J67" s="46">
        <v>32</v>
      </c>
      <c r="K67" s="46">
        <v>27</v>
      </c>
      <c r="L67" s="34" t="s">
        <v>129</v>
      </c>
      <c r="M67" s="80"/>
      <c r="N67" s="46">
        <v>1133</v>
      </c>
      <c r="O67" s="80" t="s">
        <v>382</v>
      </c>
      <c r="P67" s="80"/>
      <c r="Q67" s="80" t="s">
        <v>159</v>
      </c>
      <c r="R67" s="80" t="s">
        <v>359</v>
      </c>
    </row>
    <row r="68" spans="10:18" ht="15.6" x14ac:dyDescent="0.3">
      <c r="J68" s="46">
        <v>36</v>
      </c>
      <c r="K68" s="46">
        <v>50</v>
      </c>
      <c r="L68" s="34" t="s">
        <v>136</v>
      </c>
      <c r="M68" s="80"/>
      <c r="N68" s="46">
        <v>1000</v>
      </c>
      <c r="O68" s="80" t="s">
        <v>382</v>
      </c>
      <c r="P68" s="80"/>
      <c r="Q68" s="80" t="s">
        <v>159</v>
      </c>
      <c r="R68" s="80" t="s">
        <v>347</v>
      </c>
    </row>
    <row r="69" spans="10:18" ht="15.6" x14ac:dyDescent="0.3">
      <c r="J69" s="46">
        <v>43</v>
      </c>
      <c r="K69" s="46">
        <v>48</v>
      </c>
      <c r="L69" s="34" t="s">
        <v>231</v>
      </c>
      <c r="M69" s="80"/>
      <c r="N69" s="46">
        <v>1000</v>
      </c>
      <c r="O69" s="80" t="s">
        <v>382</v>
      </c>
      <c r="P69" s="80"/>
      <c r="Q69" s="80" t="s">
        <v>286</v>
      </c>
      <c r="R69" s="80" t="s">
        <v>369</v>
      </c>
    </row>
    <row r="70" spans="10:18" ht="15.6" x14ac:dyDescent="0.3">
      <c r="J70" s="46">
        <v>49</v>
      </c>
      <c r="K70" s="46">
        <v>51</v>
      </c>
      <c r="L70" s="34" t="s">
        <v>143</v>
      </c>
      <c r="M70" s="80"/>
      <c r="N70" s="46">
        <v>1000</v>
      </c>
      <c r="O70" s="80" t="s">
        <v>382</v>
      </c>
      <c r="P70" s="80" t="s">
        <v>385</v>
      </c>
      <c r="Q70" s="80" t="s">
        <v>157</v>
      </c>
      <c r="R70" s="80" t="s">
        <v>386</v>
      </c>
    </row>
    <row r="71" spans="10:18" ht="15.6" x14ac:dyDescent="0.3">
      <c r="J71" s="46">
        <v>52</v>
      </c>
      <c r="K71" s="46">
        <v>40</v>
      </c>
      <c r="L71" s="34" t="s">
        <v>232</v>
      </c>
      <c r="M71" s="80"/>
      <c r="N71" s="46">
        <v>1000</v>
      </c>
      <c r="O71" s="80" t="s">
        <v>382</v>
      </c>
      <c r="P71" s="80"/>
      <c r="Q71" s="80" t="s">
        <v>155</v>
      </c>
      <c r="R71" s="80" t="s">
        <v>387</v>
      </c>
    </row>
    <row r="73" spans="10:18" ht="15.6" x14ac:dyDescent="0.3">
      <c r="J73" s="76" t="s">
        <v>388</v>
      </c>
    </row>
    <row r="75" spans="10:18" ht="15.6" x14ac:dyDescent="0.3">
      <c r="J75" s="77" t="s">
        <v>273</v>
      </c>
      <c r="K75" s="77" t="s">
        <v>274</v>
      </c>
      <c r="L75" s="78" t="s">
        <v>275</v>
      </c>
      <c r="M75" s="79"/>
      <c r="N75" s="77" t="s">
        <v>276</v>
      </c>
      <c r="O75" s="79" t="s">
        <v>277</v>
      </c>
      <c r="P75" s="79" t="s">
        <v>278</v>
      </c>
      <c r="Q75" s="79" t="s">
        <v>279</v>
      </c>
      <c r="R75" s="79" t="s">
        <v>333</v>
      </c>
    </row>
    <row r="76" spans="10:18" ht="15.6" x14ac:dyDescent="0.3">
      <c r="J76" s="46">
        <v>1</v>
      </c>
      <c r="K76" s="46">
        <v>3</v>
      </c>
      <c r="L76" s="34" t="s">
        <v>389</v>
      </c>
      <c r="M76" s="80"/>
      <c r="N76" s="46">
        <v>1546</v>
      </c>
      <c r="O76" s="80" t="s">
        <v>390</v>
      </c>
      <c r="P76" s="80"/>
      <c r="Q76" s="80" t="s">
        <v>321</v>
      </c>
      <c r="R76" s="80" t="s">
        <v>391</v>
      </c>
    </row>
    <row r="77" spans="10:18" ht="15.6" x14ac:dyDescent="0.3">
      <c r="J77" s="46">
        <v>2</v>
      </c>
      <c r="K77" s="46">
        <v>2</v>
      </c>
      <c r="L77" s="34" t="s">
        <v>166</v>
      </c>
      <c r="M77" s="80"/>
      <c r="N77" s="46">
        <v>1581</v>
      </c>
      <c r="O77" s="80" t="s">
        <v>390</v>
      </c>
      <c r="P77" s="80"/>
      <c r="Q77" s="80" t="s">
        <v>165</v>
      </c>
      <c r="R77" s="80" t="s">
        <v>354</v>
      </c>
    </row>
    <row r="78" spans="10:18" ht="15.6" x14ac:dyDescent="0.3">
      <c r="J78" s="46">
        <v>8</v>
      </c>
      <c r="K78" s="46">
        <v>22</v>
      </c>
      <c r="L78" s="34" t="s">
        <v>233</v>
      </c>
      <c r="M78" s="80"/>
      <c r="N78" s="46">
        <v>1186</v>
      </c>
      <c r="O78" s="80" t="s">
        <v>390</v>
      </c>
      <c r="P78" s="80"/>
      <c r="Q78" s="80" t="s">
        <v>163</v>
      </c>
      <c r="R78" s="80" t="s">
        <v>383</v>
      </c>
    </row>
    <row r="79" spans="10:18" ht="15.6" x14ac:dyDescent="0.3">
      <c r="J79" s="46">
        <v>11</v>
      </c>
      <c r="K79" s="46">
        <v>15</v>
      </c>
      <c r="L79" s="34" t="s">
        <v>158</v>
      </c>
      <c r="M79" s="80"/>
      <c r="N79" s="46">
        <v>1259</v>
      </c>
      <c r="O79" s="80" t="s">
        <v>390</v>
      </c>
      <c r="P79" s="80"/>
      <c r="Q79" s="80" t="s">
        <v>163</v>
      </c>
      <c r="R79" s="80" t="s">
        <v>358</v>
      </c>
    </row>
    <row r="80" spans="10:18" ht="15.6" x14ac:dyDescent="0.3">
      <c r="J80" s="46">
        <v>13</v>
      </c>
      <c r="K80" s="46">
        <v>12</v>
      </c>
      <c r="L80" s="34" t="s">
        <v>156</v>
      </c>
      <c r="M80" s="80"/>
      <c r="N80" s="46">
        <v>1358</v>
      </c>
      <c r="O80" s="80" t="s">
        <v>390</v>
      </c>
      <c r="P80" s="80"/>
      <c r="Q80" s="80" t="s">
        <v>290</v>
      </c>
      <c r="R80" s="80" t="s">
        <v>376</v>
      </c>
    </row>
    <row r="81" spans="10:18" ht="15.6" x14ac:dyDescent="0.3">
      <c r="J81" s="46">
        <v>15</v>
      </c>
      <c r="K81" s="46">
        <v>13</v>
      </c>
      <c r="L81" s="34" t="s">
        <v>162</v>
      </c>
      <c r="M81" s="80"/>
      <c r="N81" s="46">
        <v>1344</v>
      </c>
      <c r="O81" s="80" t="s">
        <v>390</v>
      </c>
      <c r="P81" s="80"/>
      <c r="Q81" s="80" t="s">
        <v>161</v>
      </c>
      <c r="R81" s="80" t="s">
        <v>355</v>
      </c>
    </row>
    <row r="82" spans="10:18" ht="15.6" x14ac:dyDescent="0.3">
      <c r="J82" s="46">
        <v>18</v>
      </c>
      <c r="K82" s="46">
        <v>19</v>
      </c>
      <c r="L82" s="34" t="s">
        <v>169</v>
      </c>
      <c r="M82" s="80"/>
      <c r="N82" s="46">
        <v>1225</v>
      </c>
      <c r="O82" s="80" t="s">
        <v>390</v>
      </c>
      <c r="P82" s="80"/>
      <c r="Q82" s="80" t="s">
        <v>161</v>
      </c>
      <c r="R82" s="80" t="s">
        <v>339</v>
      </c>
    </row>
    <row r="83" spans="10:18" ht="15.6" x14ac:dyDescent="0.3">
      <c r="J83" s="46">
        <v>35</v>
      </c>
      <c r="K83" s="46">
        <v>38</v>
      </c>
      <c r="L83" s="34" t="s">
        <v>220</v>
      </c>
      <c r="M83" s="80"/>
      <c r="N83" s="46">
        <v>1000</v>
      </c>
      <c r="O83" s="80" t="s">
        <v>390</v>
      </c>
      <c r="P83" s="80"/>
      <c r="Q83" s="80" t="s">
        <v>159</v>
      </c>
      <c r="R83" s="80" t="s">
        <v>373</v>
      </c>
    </row>
    <row r="85" spans="10:18" x14ac:dyDescent="0.3">
      <c r="J85" s="81" t="s">
        <v>296</v>
      </c>
    </row>
    <row r="86" spans="10:18" x14ac:dyDescent="0.3">
      <c r="J86" s="81" t="s">
        <v>326</v>
      </c>
    </row>
    <row r="87" spans="10:18" x14ac:dyDescent="0.3">
      <c r="J87" s="81" t="s">
        <v>298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F17B-6E22-424E-86D8-E9BF87C5FA75}">
  <dimension ref="A1:Q94"/>
  <sheetViews>
    <sheetView workbookViewId="0">
      <selection activeCell="A2" sqref="A2"/>
    </sheetView>
  </sheetViews>
  <sheetFormatPr defaultRowHeight="14.4" x14ac:dyDescent="0.3"/>
  <cols>
    <col min="1" max="1" width="5.33203125" customWidth="1"/>
    <col min="2" max="2" width="5.77734375" customWidth="1"/>
    <col min="3" max="3" width="23.33203125" customWidth="1"/>
    <col min="4" max="4" width="2" customWidth="1"/>
    <col min="5" max="5" width="6" customWidth="1"/>
    <col min="6" max="6" width="5" customWidth="1"/>
    <col min="7" max="8" width="6.6640625" customWidth="1"/>
    <col min="10" max="10" width="5.33203125" customWidth="1"/>
    <col min="11" max="11" width="5.77734375" customWidth="1"/>
    <col min="12" max="12" width="30.21875" customWidth="1"/>
    <col min="13" max="13" width="2" customWidth="1"/>
    <col min="14" max="14" width="6" customWidth="1"/>
    <col min="15" max="15" width="5" customWidth="1"/>
    <col min="16" max="16" width="6.6640625" customWidth="1"/>
    <col min="17" max="17" width="5.6640625" customWidth="1"/>
  </cols>
  <sheetData>
    <row r="1" spans="1:17" ht="18" x14ac:dyDescent="0.3">
      <c r="A1" s="65" t="s">
        <v>414</v>
      </c>
      <c r="J1" s="65" t="s">
        <v>420</v>
      </c>
    </row>
    <row r="3" spans="1:17" ht="15.6" x14ac:dyDescent="0.3">
      <c r="A3" s="76" t="s">
        <v>271</v>
      </c>
      <c r="J3" s="76" t="s">
        <v>271</v>
      </c>
    </row>
    <row r="6" spans="1:17" ht="15.6" x14ac:dyDescent="0.3">
      <c r="A6" s="76" t="s">
        <v>332</v>
      </c>
      <c r="J6" s="76" t="s">
        <v>300</v>
      </c>
    </row>
    <row r="8" spans="1:17" ht="15.6" x14ac:dyDescent="0.3">
      <c r="A8" s="77" t="s">
        <v>273</v>
      </c>
      <c r="B8" s="77" t="s">
        <v>274</v>
      </c>
      <c r="C8" s="78" t="s">
        <v>275</v>
      </c>
      <c r="D8" s="79"/>
      <c r="E8" s="77" t="s">
        <v>276</v>
      </c>
      <c r="F8" s="79" t="s">
        <v>277</v>
      </c>
      <c r="G8" s="79" t="s">
        <v>279</v>
      </c>
      <c r="H8" s="79" t="s">
        <v>279</v>
      </c>
      <c r="J8" s="77" t="s">
        <v>273</v>
      </c>
      <c r="K8" s="77" t="s">
        <v>274</v>
      </c>
      <c r="L8" s="78" t="s">
        <v>275</v>
      </c>
      <c r="M8" s="79"/>
      <c r="N8" s="77" t="s">
        <v>276</v>
      </c>
      <c r="O8" s="79" t="s">
        <v>277</v>
      </c>
      <c r="P8" s="79" t="s">
        <v>279</v>
      </c>
      <c r="Q8" s="79" t="s">
        <v>319</v>
      </c>
    </row>
    <row r="9" spans="1:17" ht="15.6" x14ac:dyDescent="0.3">
      <c r="A9" s="46">
        <v>34</v>
      </c>
      <c r="B9" s="46">
        <v>30</v>
      </c>
      <c r="C9" s="34" t="s">
        <v>176</v>
      </c>
      <c r="D9" s="80" t="s">
        <v>280</v>
      </c>
      <c r="E9" s="46">
        <v>0</v>
      </c>
      <c r="F9" s="80" t="s">
        <v>334</v>
      </c>
      <c r="G9" s="80" t="s">
        <v>159</v>
      </c>
      <c r="H9" s="80" t="s">
        <v>159</v>
      </c>
      <c r="J9" s="46">
        <v>29</v>
      </c>
      <c r="K9" s="46">
        <v>52</v>
      </c>
      <c r="L9" s="34" t="s">
        <v>406</v>
      </c>
      <c r="M9" s="80" t="s">
        <v>280</v>
      </c>
      <c r="N9" s="46">
        <v>0</v>
      </c>
      <c r="O9" s="80" t="s">
        <v>301</v>
      </c>
      <c r="P9" s="80" t="s">
        <v>161</v>
      </c>
      <c r="Q9" s="80" t="s">
        <v>292</v>
      </c>
    </row>
    <row r="10" spans="1:17" ht="15.6" x14ac:dyDescent="0.3">
      <c r="J10" s="46">
        <v>33</v>
      </c>
      <c r="K10" s="46">
        <v>58</v>
      </c>
      <c r="L10" s="34" t="s">
        <v>188</v>
      </c>
      <c r="M10" s="80" t="s">
        <v>280</v>
      </c>
      <c r="N10" s="46">
        <v>0</v>
      </c>
      <c r="O10" s="80" t="s">
        <v>301</v>
      </c>
      <c r="P10" s="80" t="s">
        <v>283</v>
      </c>
      <c r="Q10" s="80" t="s">
        <v>292</v>
      </c>
    </row>
    <row r="11" spans="1:17" ht="15.6" x14ac:dyDescent="0.3">
      <c r="A11" s="76" t="s">
        <v>272</v>
      </c>
      <c r="J11" s="46">
        <v>36</v>
      </c>
      <c r="K11" s="46">
        <v>27</v>
      </c>
      <c r="L11" s="34" t="s">
        <v>185</v>
      </c>
      <c r="M11" s="80" t="s">
        <v>280</v>
      </c>
      <c r="N11" s="46">
        <v>1139</v>
      </c>
      <c r="O11" s="80" t="s">
        <v>301</v>
      </c>
      <c r="P11" s="80" t="s">
        <v>159</v>
      </c>
      <c r="Q11" s="80" t="s">
        <v>292</v>
      </c>
    </row>
    <row r="12" spans="1:17" ht="15.6" x14ac:dyDescent="0.3">
      <c r="J12" s="46">
        <v>50</v>
      </c>
      <c r="K12" s="46">
        <v>37</v>
      </c>
      <c r="L12" s="34" t="s">
        <v>189</v>
      </c>
      <c r="M12" s="80" t="s">
        <v>280</v>
      </c>
      <c r="N12" s="46">
        <v>1010</v>
      </c>
      <c r="O12" s="80" t="s">
        <v>301</v>
      </c>
      <c r="P12" s="80" t="s">
        <v>157</v>
      </c>
      <c r="Q12" s="80" t="s">
        <v>292</v>
      </c>
    </row>
    <row r="13" spans="1:17" ht="15.6" x14ac:dyDescent="0.3">
      <c r="A13" s="77" t="s">
        <v>273</v>
      </c>
      <c r="B13" s="77" t="s">
        <v>274</v>
      </c>
      <c r="C13" s="78" t="s">
        <v>275</v>
      </c>
      <c r="D13" s="79"/>
      <c r="E13" s="77" t="s">
        <v>276</v>
      </c>
      <c r="F13" s="79" t="s">
        <v>277</v>
      </c>
      <c r="G13" s="79" t="s">
        <v>279</v>
      </c>
      <c r="H13" s="79" t="s">
        <v>279</v>
      </c>
      <c r="J13" s="46">
        <v>53</v>
      </c>
      <c r="K13" s="46">
        <v>51</v>
      </c>
      <c r="L13" s="34" t="s">
        <v>268</v>
      </c>
      <c r="M13" s="80"/>
      <c r="N13" s="46">
        <v>0</v>
      </c>
      <c r="O13" s="80" t="s">
        <v>301</v>
      </c>
      <c r="P13" s="80" t="s">
        <v>157</v>
      </c>
      <c r="Q13" s="80" t="s">
        <v>292</v>
      </c>
    </row>
    <row r="14" spans="1:17" ht="15.6" x14ac:dyDescent="0.3">
      <c r="A14" s="46">
        <v>4</v>
      </c>
      <c r="B14" s="46">
        <v>17</v>
      </c>
      <c r="C14" s="34" t="s">
        <v>179</v>
      </c>
      <c r="D14" s="80" t="s">
        <v>280</v>
      </c>
      <c r="E14" s="46">
        <v>1029</v>
      </c>
      <c r="F14" s="80" t="s">
        <v>281</v>
      </c>
      <c r="G14" s="80" t="s">
        <v>165</v>
      </c>
      <c r="H14" s="80" t="s">
        <v>165</v>
      </c>
      <c r="J14" s="46">
        <v>55</v>
      </c>
      <c r="K14" s="46">
        <v>60</v>
      </c>
      <c r="L14" s="34" t="s">
        <v>191</v>
      </c>
      <c r="M14" s="80" t="s">
        <v>280</v>
      </c>
      <c r="N14" s="46">
        <v>0</v>
      </c>
      <c r="O14" s="80" t="s">
        <v>301</v>
      </c>
      <c r="P14" s="80" t="s">
        <v>157</v>
      </c>
      <c r="Q14" s="80" t="s">
        <v>292</v>
      </c>
    </row>
    <row r="15" spans="1:17" ht="15.6" x14ac:dyDescent="0.3">
      <c r="A15" s="46">
        <v>11</v>
      </c>
      <c r="B15" s="46">
        <v>18</v>
      </c>
      <c r="C15" s="34" t="s">
        <v>180</v>
      </c>
      <c r="D15" s="80" t="s">
        <v>280</v>
      </c>
      <c r="E15" s="46">
        <v>1025</v>
      </c>
      <c r="F15" s="80" t="s">
        <v>281</v>
      </c>
      <c r="G15" s="80" t="s">
        <v>163</v>
      </c>
      <c r="H15" s="80" t="s">
        <v>163</v>
      </c>
      <c r="J15" s="46">
        <v>61</v>
      </c>
      <c r="K15" s="46">
        <v>57</v>
      </c>
      <c r="L15" s="34" t="s">
        <v>269</v>
      </c>
      <c r="M15" s="80" t="s">
        <v>280</v>
      </c>
      <c r="N15" s="46">
        <v>0</v>
      </c>
      <c r="O15" s="80" t="s">
        <v>301</v>
      </c>
      <c r="P15" s="80" t="s">
        <v>315</v>
      </c>
      <c r="Q15" s="80" t="s">
        <v>292</v>
      </c>
    </row>
    <row r="16" spans="1:17" ht="15.6" x14ac:dyDescent="0.3">
      <c r="A16" s="46">
        <v>37</v>
      </c>
      <c r="B16" s="46">
        <v>14</v>
      </c>
      <c r="C16" s="34" t="s">
        <v>181</v>
      </c>
      <c r="D16" s="80" t="s">
        <v>280</v>
      </c>
      <c r="E16" s="46">
        <v>1059</v>
      </c>
      <c r="F16" s="80" t="s">
        <v>281</v>
      </c>
      <c r="G16" s="80" t="s">
        <v>159</v>
      </c>
      <c r="H16" s="80" t="s">
        <v>159</v>
      </c>
    </row>
    <row r="17" spans="1:17" ht="15.6" x14ac:dyDescent="0.3">
      <c r="A17" s="46">
        <v>41</v>
      </c>
      <c r="B17" s="46">
        <v>36</v>
      </c>
      <c r="C17" s="34" t="s">
        <v>267</v>
      </c>
      <c r="D17" s="80" t="s">
        <v>280</v>
      </c>
      <c r="E17" s="46">
        <v>0</v>
      </c>
      <c r="F17" s="80" t="s">
        <v>281</v>
      </c>
      <c r="G17" s="80" t="s">
        <v>286</v>
      </c>
      <c r="H17" s="80" t="s">
        <v>286</v>
      </c>
      <c r="J17" s="76" t="s">
        <v>303</v>
      </c>
    </row>
    <row r="19" spans="1:17" ht="15.6" x14ac:dyDescent="0.3">
      <c r="A19" s="76" t="s">
        <v>415</v>
      </c>
      <c r="J19" s="77" t="s">
        <v>273</v>
      </c>
      <c r="K19" s="77" t="s">
        <v>274</v>
      </c>
      <c r="L19" s="78" t="s">
        <v>275</v>
      </c>
      <c r="M19" s="79"/>
      <c r="N19" s="77" t="s">
        <v>276</v>
      </c>
      <c r="O19" s="79" t="s">
        <v>277</v>
      </c>
      <c r="P19" s="79" t="s">
        <v>279</v>
      </c>
      <c r="Q19" s="79" t="s">
        <v>319</v>
      </c>
    </row>
    <row r="20" spans="1:17" ht="15.6" x14ac:dyDescent="0.3">
      <c r="J20" s="46">
        <v>14</v>
      </c>
      <c r="K20" s="46">
        <v>16</v>
      </c>
      <c r="L20" s="34" t="s">
        <v>194</v>
      </c>
      <c r="M20" s="80" t="s">
        <v>280</v>
      </c>
      <c r="N20" s="46">
        <v>1290</v>
      </c>
      <c r="O20" s="80" t="s">
        <v>305</v>
      </c>
      <c r="P20" s="80" t="s">
        <v>163</v>
      </c>
      <c r="Q20" s="80" t="s">
        <v>292</v>
      </c>
    </row>
    <row r="21" spans="1:17" ht="15.6" x14ac:dyDescent="0.3">
      <c r="A21" s="77" t="s">
        <v>273</v>
      </c>
      <c r="B21" s="77" t="s">
        <v>274</v>
      </c>
      <c r="C21" s="78" t="s">
        <v>275</v>
      </c>
      <c r="D21" s="79"/>
      <c r="E21" s="77" t="s">
        <v>276</v>
      </c>
      <c r="F21" s="79" t="s">
        <v>277</v>
      </c>
      <c r="G21" s="79" t="s">
        <v>279</v>
      </c>
      <c r="H21" s="79" t="s">
        <v>279</v>
      </c>
      <c r="J21" s="46">
        <v>17</v>
      </c>
      <c r="K21" s="46">
        <v>4</v>
      </c>
      <c r="L21" s="34" t="s">
        <v>304</v>
      </c>
      <c r="M21" s="80" t="s">
        <v>280</v>
      </c>
      <c r="N21" s="46">
        <v>1489</v>
      </c>
      <c r="O21" s="80" t="s">
        <v>305</v>
      </c>
      <c r="P21" s="80" t="s">
        <v>161</v>
      </c>
      <c r="Q21" s="80" t="s">
        <v>292</v>
      </c>
    </row>
    <row r="22" spans="1:17" ht="15.6" x14ac:dyDescent="0.3">
      <c r="A22" s="46">
        <v>19</v>
      </c>
      <c r="B22" s="46">
        <v>13</v>
      </c>
      <c r="C22" s="34" t="s">
        <v>31</v>
      </c>
      <c r="D22" s="80"/>
      <c r="E22" s="46">
        <v>1062</v>
      </c>
      <c r="F22" s="80" t="s">
        <v>416</v>
      </c>
      <c r="G22" s="80" t="s">
        <v>161</v>
      </c>
      <c r="H22" s="80" t="s">
        <v>161</v>
      </c>
      <c r="J22" s="46">
        <v>28</v>
      </c>
      <c r="K22" s="46">
        <v>20</v>
      </c>
      <c r="L22" s="34" t="s">
        <v>193</v>
      </c>
      <c r="M22" s="80" t="s">
        <v>280</v>
      </c>
      <c r="N22" s="46">
        <v>1236</v>
      </c>
      <c r="O22" s="80" t="s">
        <v>305</v>
      </c>
      <c r="P22" s="80" t="s">
        <v>161</v>
      </c>
      <c r="Q22" s="80" t="s">
        <v>292</v>
      </c>
    </row>
    <row r="23" spans="1:17" ht="15.6" x14ac:dyDescent="0.3">
      <c r="A23" s="46">
        <v>22</v>
      </c>
      <c r="B23" s="46">
        <v>39</v>
      </c>
      <c r="C23" s="34" t="s">
        <v>345</v>
      </c>
      <c r="D23" s="80"/>
      <c r="E23" s="46">
        <v>0</v>
      </c>
      <c r="F23" s="80" t="s">
        <v>416</v>
      </c>
      <c r="G23" s="80" t="s">
        <v>161</v>
      </c>
      <c r="H23" s="80" t="s">
        <v>161</v>
      </c>
      <c r="J23" s="46">
        <v>54</v>
      </c>
      <c r="K23" s="46">
        <v>36</v>
      </c>
      <c r="L23" s="34" t="s">
        <v>197</v>
      </c>
      <c r="M23" s="80" t="s">
        <v>280</v>
      </c>
      <c r="N23" s="46">
        <v>1011</v>
      </c>
      <c r="O23" s="80" t="s">
        <v>305</v>
      </c>
      <c r="P23" s="80" t="s">
        <v>157</v>
      </c>
      <c r="Q23" s="80" t="s">
        <v>292</v>
      </c>
    </row>
    <row r="24" spans="1:17" ht="15.6" x14ac:dyDescent="0.3">
      <c r="A24" s="46">
        <v>24</v>
      </c>
      <c r="B24" s="46">
        <v>41</v>
      </c>
      <c r="C24" s="34" t="s">
        <v>204</v>
      </c>
      <c r="D24" s="80"/>
      <c r="E24" s="46">
        <v>0</v>
      </c>
      <c r="F24" s="80" t="s">
        <v>416</v>
      </c>
      <c r="G24" s="80" t="s">
        <v>161</v>
      </c>
      <c r="H24" s="80" t="s">
        <v>161</v>
      </c>
    </row>
    <row r="25" spans="1:17" ht="15.6" x14ac:dyDescent="0.3">
      <c r="A25" s="46">
        <v>25</v>
      </c>
      <c r="B25" s="46">
        <v>32</v>
      </c>
      <c r="C25" s="34" t="s">
        <v>417</v>
      </c>
      <c r="D25" s="80"/>
      <c r="E25" s="46">
        <v>0</v>
      </c>
      <c r="F25" s="80" t="s">
        <v>416</v>
      </c>
      <c r="G25" s="80" t="s">
        <v>283</v>
      </c>
      <c r="H25" s="80" t="s">
        <v>283</v>
      </c>
      <c r="J25" s="76" t="s">
        <v>306</v>
      </c>
    </row>
    <row r="26" spans="1:17" ht="15.6" x14ac:dyDescent="0.3">
      <c r="A26" s="46">
        <v>26</v>
      </c>
      <c r="B26" s="46">
        <v>42</v>
      </c>
      <c r="C26" s="34" t="s">
        <v>29</v>
      </c>
      <c r="D26" s="80"/>
      <c r="E26" s="46">
        <v>0</v>
      </c>
      <c r="F26" s="80" t="s">
        <v>416</v>
      </c>
      <c r="G26" s="80" t="s">
        <v>283</v>
      </c>
      <c r="H26" s="80" t="s">
        <v>283</v>
      </c>
    </row>
    <row r="27" spans="1:17" ht="15.6" x14ac:dyDescent="0.3">
      <c r="A27" s="46">
        <v>28</v>
      </c>
      <c r="B27" s="46">
        <v>22</v>
      </c>
      <c r="C27" s="34" t="s">
        <v>34</v>
      </c>
      <c r="D27" s="80"/>
      <c r="E27" s="46">
        <v>0</v>
      </c>
      <c r="F27" s="80" t="s">
        <v>416</v>
      </c>
      <c r="G27" s="80" t="s">
        <v>283</v>
      </c>
      <c r="H27" s="80" t="s">
        <v>283</v>
      </c>
      <c r="J27" s="77" t="s">
        <v>273</v>
      </c>
      <c r="K27" s="77" t="s">
        <v>274</v>
      </c>
      <c r="L27" s="78" t="s">
        <v>275</v>
      </c>
      <c r="M27" s="79"/>
      <c r="N27" s="77" t="s">
        <v>276</v>
      </c>
      <c r="O27" s="79" t="s">
        <v>277</v>
      </c>
      <c r="P27" s="79" t="s">
        <v>279</v>
      </c>
      <c r="Q27" s="79" t="s">
        <v>319</v>
      </c>
    </row>
    <row r="28" spans="1:17" ht="15.6" x14ac:dyDescent="0.3">
      <c r="A28" s="46">
        <v>32</v>
      </c>
      <c r="B28" s="46">
        <v>19</v>
      </c>
      <c r="C28" s="34" t="s">
        <v>418</v>
      </c>
      <c r="D28" s="80"/>
      <c r="E28" s="46">
        <v>1021</v>
      </c>
      <c r="F28" s="80" t="s">
        <v>416</v>
      </c>
      <c r="G28" s="80" t="s">
        <v>159</v>
      </c>
      <c r="H28" s="80" t="s">
        <v>159</v>
      </c>
      <c r="J28" s="46">
        <v>27</v>
      </c>
      <c r="K28" s="46">
        <v>21</v>
      </c>
      <c r="L28" s="34" t="s">
        <v>202</v>
      </c>
      <c r="M28" s="80" t="s">
        <v>280</v>
      </c>
      <c r="N28" s="46">
        <v>1231</v>
      </c>
      <c r="O28" s="80" t="s">
        <v>307</v>
      </c>
      <c r="P28" s="80" t="s">
        <v>161</v>
      </c>
      <c r="Q28" s="80" t="s">
        <v>292</v>
      </c>
    </row>
    <row r="29" spans="1:17" ht="15.6" x14ac:dyDescent="0.3">
      <c r="A29" s="46">
        <v>36</v>
      </c>
      <c r="B29" s="46">
        <v>48</v>
      </c>
      <c r="C29" s="34" t="s">
        <v>43</v>
      </c>
      <c r="D29" s="80"/>
      <c r="E29" s="46">
        <v>0</v>
      </c>
      <c r="F29" s="80" t="s">
        <v>416</v>
      </c>
      <c r="G29" s="80" t="s">
        <v>159</v>
      </c>
      <c r="H29" s="80" t="s">
        <v>159</v>
      </c>
    </row>
    <row r="30" spans="1:17" ht="15.6" x14ac:dyDescent="0.3">
      <c r="A30" s="46">
        <v>45</v>
      </c>
      <c r="B30" s="46">
        <v>45</v>
      </c>
      <c r="C30" s="34" t="s">
        <v>239</v>
      </c>
      <c r="D30" s="80"/>
      <c r="E30" s="46">
        <v>0</v>
      </c>
      <c r="F30" s="80" t="s">
        <v>416</v>
      </c>
      <c r="G30" s="80" t="s">
        <v>291</v>
      </c>
      <c r="H30" s="80" t="s">
        <v>291</v>
      </c>
      <c r="J30" s="76" t="s">
        <v>308</v>
      </c>
    </row>
    <row r="31" spans="1:17" ht="15.6" x14ac:dyDescent="0.3">
      <c r="A31" s="46">
        <v>46</v>
      </c>
      <c r="B31" s="46">
        <v>23</v>
      </c>
      <c r="C31" s="34" t="s">
        <v>241</v>
      </c>
      <c r="D31" s="80"/>
      <c r="E31" s="46">
        <v>0</v>
      </c>
      <c r="F31" s="80" t="s">
        <v>416</v>
      </c>
      <c r="G31" s="80" t="s">
        <v>291</v>
      </c>
      <c r="H31" s="80" t="s">
        <v>291</v>
      </c>
    </row>
    <row r="32" spans="1:17" ht="15.6" x14ac:dyDescent="0.3">
      <c r="A32" s="46">
        <v>47</v>
      </c>
      <c r="B32" s="46">
        <v>37</v>
      </c>
      <c r="C32" s="34" t="s">
        <v>242</v>
      </c>
      <c r="D32" s="80"/>
      <c r="E32" s="46">
        <v>0</v>
      </c>
      <c r="F32" s="80" t="s">
        <v>416</v>
      </c>
      <c r="G32" s="80" t="s">
        <v>291</v>
      </c>
      <c r="H32" s="80" t="s">
        <v>291</v>
      </c>
      <c r="J32" s="77" t="s">
        <v>273</v>
      </c>
      <c r="K32" s="77" t="s">
        <v>274</v>
      </c>
      <c r="L32" s="78" t="s">
        <v>275</v>
      </c>
      <c r="M32" s="79"/>
      <c r="N32" s="77" t="s">
        <v>276</v>
      </c>
      <c r="O32" s="79" t="s">
        <v>277</v>
      </c>
      <c r="P32" s="79" t="s">
        <v>279</v>
      </c>
      <c r="Q32" s="79" t="s">
        <v>319</v>
      </c>
    </row>
    <row r="33" spans="1:17" ht="15.6" x14ac:dyDescent="0.3">
      <c r="A33" s="46">
        <v>48</v>
      </c>
      <c r="B33" s="46">
        <v>35</v>
      </c>
      <c r="C33" s="34" t="s">
        <v>243</v>
      </c>
      <c r="D33" s="80"/>
      <c r="E33" s="46">
        <v>0</v>
      </c>
      <c r="F33" s="80" t="s">
        <v>416</v>
      </c>
      <c r="G33" s="80" t="s">
        <v>155</v>
      </c>
      <c r="H33" s="80" t="s">
        <v>155</v>
      </c>
      <c r="J33" s="46">
        <v>4</v>
      </c>
      <c r="K33" s="46">
        <v>18</v>
      </c>
      <c r="L33" s="34" t="s">
        <v>94</v>
      </c>
      <c r="M33" s="80"/>
      <c r="N33" s="46">
        <v>1256</v>
      </c>
      <c r="O33" s="80" t="s">
        <v>309</v>
      </c>
      <c r="P33" s="80" t="s">
        <v>289</v>
      </c>
      <c r="Q33" s="80" t="s">
        <v>153</v>
      </c>
    </row>
    <row r="34" spans="1:17" ht="15.6" x14ac:dyDescent="0.3">
      <c r="A34" s="46">
        <v>49</v>
      </c>
      <c r="B34" s="46">
        <v>34</v>
      </c>
      <c r="C34" s="34" t="s">
        <v>244</v>
      </c>
      <c r="D34" s="80"/>
      <c r="E34" s="46">
        <v>0</v>
      </c>
      <c r="F34" s="80" t="s">
        <v>416</v>
      </c>
      <c r="G34" s="80" t="s">
        <v>155</v>
      </c>
      <c r="H34" s="80" t="s">
        <v>155</v>
      </c>
      <c r="J34" s="46">
        <v>11</v>
      </c>
      <c r="K34" s="46">
        <v>12</v>
      </c>
      <c r="L34" s="34" t="s">
        <v>328</v>
      </c>
      <c r="M34" s="80"/>
      <c r="N34" s="46">
        <v>1360</v>
      </c>
      <c r="O34" s="80" t="s">
        <v>309</v>
      </c>
      <c r="P34" s="80" t="s">
        <v>163</v>
      </c>
      <c r="Q34" s="80" t="s">
        <v>292</v>
      </c>
    </row>
    <row r="35" spans="1:17" ht="15.6" x14ac:dyDescent="0.3">
      <c r="A35" s="46">
        <v>50</v>
      </c>
      <c r="B35" s="46">
        <v>47</v>
      </c>
      <c r="C35" s="34" t="s">
        <v>245</v>
      </c>
      <c r="D35" s="80"/>
      <c r="E35" s="46">
        <v>0</v>
      </c>
      <c r="F35" s="80" t="s">
        <v>416</v>
      </c>
      <c r="G35" s="80" t="s">
        <v>315</v>
      </c>
      <c r="H35" s="80" t="s">
        <v>315</v>
      </c>
      <c r="J35" s="46">
        <v>13</v>
      </c>
      <c r="K35" s="46">
        <v>10</v>
      </c>
      <c r="L35" s="34" t="s">
        <v>106</v>
      </c>
      <c r="M35" s="80"/>
      <c r="N35" s="46">
        <v>1401</v>
      </c>
      <c r="O35" s="80" t="s">
        <v>309</v>
      </c>
      <c r="P35" s="80" t="s">
        <v>163</v>
      </c>
      <c r="Q35" s="80" t="s">
        <v>292</v>
      </c>
    </row>
    <row r="36" spans="1:17" ht="15.6" x14ac:dyDescent="0.3">
      <c r="J36" s="46">
        <v>16</v>
      </c>
      <c r="K36" s="46">
        <v>7</v>
      </c>
      <c r="L36" s="34" t="s">
        <v>107</v>
      </c>
      <c r="M36" s="80"/>
      <c r="N36" s="46">
        <v>1440</v>
      </c>
      <c r="O36" s="80" t="s">
        <v>309</v>
      </c>
      <c r="P36" s="80" t="s">
        <v>290</v>
      </c>
      <c r="Q36" s="80" t="s">
        <v>292</v>
      </c>
    </row>
    <row r="37" spans="1:17" ht="15.6" x14ac:dyDescent="0.3">
      <c r="A37" s="76" t="s">
        <v>287</v>
      </c>
      <c r="J37" s="46">
        <v>20</v>
      </c>
      <c r="K37" s="46">
        <v>23</v>
      </c>
      <c r="L37" s="34" t="s">
        <v>109</v>
      </c>
      <c r="M37" s="80"/>
      <c r="N37" s="46">
        <v>1194</v>
      </c>
      <c r="O37" s="80" t="s">
        <v>309</v>
      </c>
      <c r="P37" s="80" t="s">
        <v>161</v>
      </c>
      <c r="Q37" s="80" t="s">
        <v>292</v>
      </c>
    </row>
    <row r="38" spans="1:17" ht="15.6" x14ac:dyDescent="0.3">
      <c r="J38" s="46">
        <v>21</v>
      </c>
      <c r="K38" s="46">
        <v>30</v>
      </c>
      <c r="L38" s="34" t="s">
        <v>253</v>
      </c>
      <c r="M38" s="80"/>
      <c r="N38" s="46">
        <v>1094</v>
      </c>
      <c r="O38" s="80" t="s">
        <v>309</v>
      </c>
      <c r="P38" s="80" t="s">
        <v>161</v>
      </c>
      <c r="Q38" s="80" t="s">
        <v>292</v>
      </c>
    </row>
    <row r="39" spans="1:17" ht="15.6" x14ac:dyDescent="0.3">
      <c r="A39" s="77" t="s">
        <v>273</v>
      </c>
      <c r="B39" s="77" t="s">
        <v>274</v>
      </c>
      <c r="C39" s="78" t="s">
        <v>275</v>
      </c>
      <c r="D39" s="79"/>
      <c r="E39" s="77" t="s">
        <v>276</v>
      </c>
      <c r="F39" s="79" t="s">
        <v>277</v>
      </c>
      <c r="G39" s="79" t="s">
        <v>279</v>
      </c>
      <c r="H39" s="79" t="s">
        <v>279</v>
      </c>
      <c r="J39" s="46">
        <v>23</v>
      </c>
      <c r="K39" s="46">
        <v>33</v>
      </c>
      <c r="L39" s="34" t="s">
        <v>421</v>
      </c>
      <c r="M39" s="80"/>
      <c r="N39" s="46">
        <v>1036</v>
      </c>
      <c r="O39" s="80" t="s">
        <v>309</v>
      </c>
      <c r="P39" s="80" t="s">
        <v>161</v>
      </c>
      <c r="Q39" s="80" t="s">
        <v>292</v>
      </c>
    </row>
    <row r="40" spans="1:17" ht="15.6" x14ac:dyDescent="0.3">
      <c r="A40" s="46">
        <v>1</v>
      </c>
      <c r="B40" s="46">
        <v>2</v>
      </c>
      <c r="C40" s="34" t="s">
        <v>322</v>
      </c>
      <c r="D40" s="80"/>
      <c r="E40" s="46">
        <v>1278</v>
      </c>
      <c r="F40" s="80" t="s">
        <v>288</v>
      </c>
      <c r="G40" s="80" t="s">
        <v>168</v>
      </c>
      <c r="H40" s="80" t="s">
        <v>168</v>
      </c>
      <c r="J40" s="46">
        <v>24</v>
      </c>
      <c r="K40" s="46">
        <v>14</v>
      </c>
      <c r="L40" s="34" t="s">
        <v>95</v>
      </c>
      <c r="M40" s="80"/>
      <c r="N40" s="46">
        <v>1338</v>
      </c>
      <c r="O40" s="80" t="s">
        <v>309</v>
      </c>
      <c r="P40" s="80" t="s">
        <v>161</v>
      </c>
      <c r="Q40" s="80" t="s">
        <v>292</v>
      </c>
    </row>
    <row r="41" spans="1:17" ht="15.6" x14ac:dyDescent="0.3">
      <c r="A41" s="46">
        <v>2</v>
      </c>
      <c r="B41" s="46">
        <v>4</v>
      </c>
      <c r="C41" s="34" t="s">
        <v>54</v>
      </c>
      <c r="D41" s="80"/>
      <c r="E41" s="46">
        <v>1156</v>
      </c>
      <c r="F41" s="80" t="s">
        <v>288</v>
      </c>
      <c r="G41" s="80" t="s">
        <v>321</v>
      </c>
      <c r="H41" s="80" t="s">
        <v>321</v>
      </c>
      <c r="J41" s="46">
        <v>30</v>
      </c>
      <c r="K41" s="46">
        <v>32</v>
      </c>
      <c r="L41" s="34" t="s">
        <v>105</v>
      </c>
      <c r="M41" s="80"/>
      <c r="N41" s="46">
        <v>1064</v>
      </c>
      <c r="O41" s="80" t="s">
        <v>309</v>
      </c>
      <c r="P41" s="80" t="s">
        <v>283</v>
      </c>
      <c r="Q41" s="80" t="s">
        <v>292</v>
      </c>
    </row>
    <row r="42" spans="1:17" ht="15.6" x14ac:dyDescent="0.3">
      <c r="A42" s="46">
        <v>3</v>
      </c>
      <c r="B42" s="46">
        <v>3</v>
      </c>
      <c r="C42" s="34" t="s">
        <v>50</v>
      </c>
      <c r="D42" s="80"/>
      <c r="E42" s="46">
        <v>1218</v>
      </c>
      <c r="F42" s="80" t="s">
        <v>288</v>
      </c>
      <c r="G42" s="80" t="s">
        <v>165</v>
      </c>
      <c r="H42" s="80" t="s">
        <v>165</v>
      </c>
      <c r="J42" s="46">
        <v>34</v>
      </c>
      <c r="K42" s="46">
        <v>42</v>
      </c>
      <c r="L42" s="34" t="s">
        <v>215</v>
      </c>
      <c r="M42" s="80"/>
      <c r="N42" s="46">
        <v>0</v>
      </c>
      <c r="O42" s="80" t="s">
        <v>309</v>
      </c>
      <c r="P42" s="80" t="s">
        <v>283</v>
      </c>
      <c r="Q42" s="80" t="s">
        <v>292</v>
      </c>
    </row>
    <row r="43" spans="1:17" ht="15.6" x14ac:dyDescent="0.3">
      <c r="A43" s="46">
        <v>5</v>
      </c>
      <c r="B43" s="46">
        <v>1</v>
      </c>
      <c r="C43" s="34" t="s">
        <v>65</v>
      </c>
      <c r="D43" s="80"/>
      <c r="E43" s="46">
        <v>1309</v>
      </c>
      <c r="F43" s="80" t="s">
        <v>288</v>
      </c>
      <c r="G43" s="80" t="s">
        <v>289</v>
      </c>
      <c r="H43" s="80" t="s">
        <v>289</v>
      </c>
      <c r="J43" s="46">
        <v>35</v>
      </c>
      <c r="K43" s="46">
        <v>62</v>
      </c>
      <c r="L43" s="34" t="s">
        <v>254</v>
      </c>
      <c r="M43" s="80"/>
      <c r="N43" s="46">
        <v>0</v>
      </c>
      <c r="O43" s="80" t="s">
        <v>309</v>
      </c>
      <c r="P43" s="80" t="s">
        <v>283</v>
      </c>
      <c r="Q43" s="80" t="s">
        <v>292</v>
      </c>
    </row>
    <row r="44" spans="1:17" ht="15.6" x14ac:dyDescent="0.3">
      <c r="A44" s="46">
        <v>6</v>
      </c>
      <c r="B44" s="46">
        <v>5</v>
      </c>
      <c r="C44" s="34" t="s">
        <v>53</v>
      </c>
      <c r="D44" s="80"/>
      <c r="E44" s="46">
        <v>1127</v>
      </c>
      <c r="F44" s="80" t="s">
        <v>288</v>
      </c>
      <c r="G44" s="80" t="s">
        <v>163</v>
      </c>
      <c r="H44" s="80" t="s">
        <v>163</v>
      </c>
      <c r="J44" s="46">
        <v>38</v>
      </c>
      <c r="K44" s="46">
        <v>35</v>
      </c>
      <c r="L44" s="34" t="s">
        <v>98</v>
      </c>
      <c r="M44" s="80"/>
      <c r="N44" s="46">
        <v>1024</v>
      </c>
      <c r="O44" s="80" t="s">
        <v>309</v>
      </c>
      <c r="P44" s="80" t="s">
        <v>159</v>
      </c>
      <c r="Q44" s="80" t="s">
        <v>292</v>
      </c>
    </row>
    <row r="45" spans="1:17" ht="15.6" x14ac:dyDescent="0.3">
      <c r="A45" s="46">
        <v>7</v>
      </c>
      <c r="B45" s="46">
        <v>9</v>
      </c>
      <c r="C45" s="34" t="s">
        <v>52</v>
      </c>
      <c r="D45" s="80"/>
      <c r="E45" s="46">
        <v>1101</v>
      </c>
      <c r="F45" s="80" t="s">
        <v>288</v>
      </c>
      <c r="G45" s="80" t="s">
        <v>163</v>
      </c>
      <c r="H45" s="80" t="s">
        <v>163</v>
      </c>
      <c r="J45" s="46">
        <v>40</v>
      </c>
      <c r="K45" s="46">
        <v>34</v>
      </c>
      <c r="L45" s="34" t="s">
        <v>69</v>
      </c>
      <c r="M45" s="80"/>
      <c r="N45" s="46">
        <v>1033</v>
      </c>
      <c r="O45" s="80" t="s">
        <v>309</v>
      </c>
      <c r="P45" s="80" t="s">
        <v>159</v>
      </c>
      <c r="Q45" s="80" t="s">
        <v>292</v>
      </c>
    </row>
    <row r="46" spans="1:17" ht="15.6" x14ac:dyDescent="0.3">
      <c r="A46" s="46">
        <v>8</v>
      </c>
      <c r="B46" s="46">
        <v>8</v>
      </c>
      <c r="C46" s="34" t="s">
        <v>68</v>
      </c>
      <c r="D46" s="80"/>
      <c r="E46" s="46">
        <v>1102</v>
      </c>
      <c r="F46" s="80" t="s">
        <v>288</v>
      </c>
      <c r="G46" s="80" t="s">
        <v>163</v>
      </c>
      <c r="H46" s="80" t="s">
        <v>163</v>
      </c>
      <c r="J46" s="46">
        <v>41</v>
      </c>
      <c r="K46" s="46">
        <v>5</v>
      </c>
      <c r="L46" s="34" t="s">
        <v>422</v>
      </c>
      <c r="M46" s="80"/>
      <c r="N46" s="46">
        <v>1463</v>
      </c>
      <c r="O46" s="80" t="s">
        <v>309</v>
      </c>
      <c r="P46" s="80" t="s">
        <v>159</v>
      </c>
      <c r="Q46" s="80" t="s">
        <v>292</v>
      </c>
    </row>
    <row r="47" spans="1:17" ht="15.6" x14ac:dyDescent="0.3">
      <c r="A47" s="46">
        <v>9</v>
      </c>
      <c r="B47" s="46">
        <v>33</v>
      </c>
      <c r="C47" s="34" t="s">
        <v>66</v>
      </c>
      <c r="D47" s="80"/>
      <c r="E47" s="46">
        <v>0</v>
      </c>
      <c r="F47" s="80" t="s">
        <v>288</v>
      </c>
      <c r="G47" s="80" t="s">
        <v>163</v>
      </c>
      <c r="H47" s="80" t="s">
        <v>163</v>
      </c>
      <c r="J47" s="46">
        <v>42</v>
      </c>
      <c r="K47" s="46">
        <v>54</v>
      </c>
      <c r="L47" s="34" t="s">
        <v>104</v>
      </c>
      <c r="M47" s="80"/>
      <c r="N47" s="46">
        <v>0</v>
      </c>
      <c r="O47" s="80" t="s">
        <v>309</v>
      </c>
      <c r="P47" s="80" t="s">
        <v>159</v>
      </c>
      <c r="Q47" s="80" t="s">
        <v>292</v>
      </c>
    </row>
    <row r="48" spans="1:17" ht="15.6" x14ac:dyDescent="0.3">
      <c r="A48" s="46">
        <v>10</v>
      </c>
      <c r="B48" s="46">
        <v>7</v>
      </c>
      <c r="C48" s="34" t="s">
        <v>55</v>
      </c>
      <c r="D48" s="80"/>
      <c r="E48" s="46">
        <v>1108</v>
      </c>
      <c r="F48" s="80" t="s">
        <v>288</v>
      </c>
      <c r="G48" s="80" t="s">
        <v>163</v>
      </c>
      <c r="H48" s="80" t="s">
        <v>163</v>
      </c>
      <c r="J48" s="46">
        <v>43</v>
      </c>
      <c r="K48" s="46">
        <v>59</v>
      </c>
      <c r="L48" s="34" t="s">
        <v>111</v>
      </c>
      <c r="M48" s="80"/>
      <c r="N48" s="46">
        <v>0</v>
      </c>
      <c r="O48" s="80" t="s">
        <v>309</v>
      </c>
      <c r="P48" s="80" t="s">
        <v>159</v>
      </c>
      <c r="Q48" s="80" t="s">
        <v>292</v>
      </c>
    </row>
    <row r="49" spans="1:17" ht="15.6" x14ac:dyDescent="0.3">
      <c r="A49" s="46">
        <v>12</v>
      </c>
      <c r="B49" s="46">
        <v>49</v>
      </c>
      <c r="C49" s="34" t="s">
        <v>77</v>
      </c>
      <c r="D49" s="80"/>
      <c r="E49" s="46">
        <v>0</v>
      </c>
      <c r="F49" s="80" t="s">
        <v>288</v>
      </c>
      <c r="G49" s="80" t="s">
        <v>290</v>
      </c>
      <c r="H49" s="80" t="s">
        <v>290</v>
      </c>
      <c r="J49" s="46">
        <v>44</v>
      </c>
      <c r="K49" s="46">
        <v>50</v>
      </c>
      <c r="L49" s="34" t="s">
        <v>255</v>
      </c>
      <c r="M49" s="80"/>
      <c r="N49" s="46">
        <v>0</v>
      </c>
      <c r="O49" s="80" t="s">
        <v>309</v>
      </c>
      <c r="P49" s="80" t="s">
        <v>286</v>
      </c>
      <c r="Q49" s="80" t="s">
        <v>292</v>
      </c>
    </row>
    <row r="50" spans="1:17" ht="15.6" x14ac:dyDescent="0.3">
      <c r="A50" s="46">
        <v>13</v>
      </c>
      <c r="B50" s="46">
        <v>25</v>
      </c>
      <c r="C50" s="34" t="s">
        <v>246</v>
      </c>
      <c r="D50" s="80"/>
      <c r="E50" s="46">
        <v>0</v>
      </c>
      <c r="F50" s="80" t="s">
        <v>288</v>
      </c>
      <c r="G50" s="80" t="s">
        <v>290</v>
      </c>
      <c r="H50" s="80" t="s">
        <v>290</v>
      </c>
      <c r="J50" s="46">
        <v>48</v>
      </c>
      <c r="K50" s="46">
        <v>55</v>
      </c>
      <c r="L50" s="34" t="s">
        <v>423</v>
      </c>
      <c r="M50" s="80"/>
      <c r="N50" s="46">
        <v>0</v>
      </c>
      <c r="O50" s="80" t="s">
        <v>309</v>
      </c>
      <c r="P50" s="80" t="s">
        <v>286</v>
      </c>
      <c r="Q50" s="80" t="s">
        <v>292</v>
      </c>
    </row>
    <row r="51" spans="1:17" ht="15.6" x14ac:dyDescent="0.3">
      <c r="A51" s="46">
        <v>14</v>
      </c>
      <c r="B51" s="46">
        <v>11</v>
      </c>
      <c r="C51" s="34" t="s">
        <v>59</v>
      </c>
      <c r="D51" s="80"/>
      <c r="E51" s="46">
        <v>1100</v>
      </c>
      <c r="F51" s="80" t="s">
        <v>288</v>
      </c>
      <c r="G51" s="80" t="s">
        <v>290</v>
      </c>
      <c r="H51" s="80" t="s">
        <v>290</v>
      </c>
      <c r="J51" s="46">
        <v>51</v>
      </c>
      <c r="K51" s="46">
        <v>39</v>
      </c>
      <c r="L51" s="34" t="s">
        <v>256</v>
      </c>
      <c r="M51" s="80"/>
      <c r="N51" s="46">
        <v>0</v>
      </c>
      <c r="O51" s="80" t="s">
        <v>309</v>
      </c>
      <c r="P51" s="80" t="s">
        <v>157</v>
      </c>
      <c r="Q51" s="80" t="s">
        <v>292</v>
      </c>
    </row>
    <row r="52" spans="1:17" ht="15.6" x14ac:dyDescent="0.3">
      <c r="A52" s="46">
        <v>15</v>
      </c>
      <c r="B52" s="46">
        <v>24</v>
      </c>
      <c r="C52" s="34" t="s">
        <v>74</v>
      </c>
      <c r="D52" s="80"/>
      <c r="E52" s="46">
        <v>0</v>
      </c>
      <c r="F52" s="80" t="s">
        <v>288</v>
      </c>
      <c r="G52" s="80" t="s">
        <v>290</v>
      </c>
      <c r="H52" s="80" t="s">
        <v>290</v>
      </c>
      <c r="J52" s="46">
        <v>52</v>
      </c>
      <c r="K52" s="46">
        <v>49</v>
      </c>
      <c r="L52" s="34" t="s">
        <v>101</v>
      </c>
      <c r="M52" s="80"/>
      <c r="N52" s="46">
        <v>0</v>
      </c>
      <c r="O52" s="80" t="s">
        <v>309</v>
      </c>
      <c r="P52" s="80" t="s">
        <v>157</v>
      </c>
      <c r="Q52" s="80" t="s">
        <v>292</v>
      </c>
    </row>
    <row r="53" spans="1:17" ht="15.6" x14ac:dyDescent="0.3">
      <c r="A53" s="46">
        <v>16</v>
      </c>
      <c r="B53" s="46">
        <v>15</v>
      </c>
      <c r="C53" s="34" t="s">
        <v>62</v>
      </c>
      <c r="D53" s="80"/>
      <c r="E53" s="46">
        <v>1042</v>
      </c>
      <c r="F53" s="80" t="s">
        <v>288</v>
      </c>
      <c r="G53" s="80" t="s">
        <v>161</v>
      </c>
      <c r="H53" s="80" t="s">
        <v>161</v>
      </c>
      <c r="J53" s="46">
        <v>58</v>
      </c>
      <c r="K53" s="46">
        <v>41</v>
      </c>
      <c r="L53" s="34" t="s">
        <v>424</v>
      </c>
      <c r="M53" s="80"/>
      <c r="N53" s="46">
        <v>0</v>
      </c>
      <c r="O53" s="80" t="s">
        <v>309</v>
      </c>
      <c r="P53" s="80" t="s">
        <v>291</v>
      </c>
      <c r="Q53" s="80" t="s">
        <v>292</v>
      </c>
    </row>
    <row r="54" spans="1:17" ht="15.6" x14ac:dyDescent="0.3">
      <c r="A54" s="46">
        <v>17</v>
      </c>
      <c r="B54" s="46">
        <v>16</v>
      </c>
      <c r="C54" s="34" t="s">
        <v>56</v>
      </c>
      <c r="D54" s="80"/>
      <c r="E54" s="46">
        <v>1042</v>
      </c>
      <c r="F54" s="80" t="s">
        <v>288</v>
      </c>
      <c r="G54" s="80" t="s">
        <v>161</v>
      </c>
      <c r="H54" s="80" t="s">
        <v>161</v>
      </c>
      <c r="J54" s="46">
        <v>62</v>
      </c>
      <c r="K54" s="46">
        <v>45</v>
      </c>
      <c r="L54" s="34" t="s">
        <v>258</v>
      </c>
      <c r="M54" s="80"/>
      <c r="N54" s="46">
        <v>0</v>
      </c>
      <c r="O54" s="80" t="s">
        <v>309</v>
      </c>
      <c r="P54" s="80" t="s">
        <v>310</v>
      </c>
      <c r="Q54" s="80" t="s">
        <v>292</v>
      </c>
    </row>
    <row r="55" spans="1:17" ht="15.6" x14ac:dyDescent="0.3">
      <c r="A55" s="46">
        <v>18</v>
      </c>
      <c r="B55" s="46">
        <v>10</v>
      </c>
      <c r="C55" s="34" t="s">
        <v>223</v>
      </c>
      <c r="D55" s="80"/>
      <c r="E55" s="46">
        <v>1100</v>
      </c>
      <c r="F55" s="80" t="s">
        <v>288</v>
      </c>
      <c r="G55" s="80" t="s">
        <v>161</v>
      </c>
      <c r="H55" s="80" t="s">
        <v>161</v>
      </c>
    </row>
    <row r="56" spans="1:17" ht="15.6" x14ac:dyDescent="0.3">
      <c r="A56" s="46">
        <v>20</v>
      </c>
      <c r="B56" s="46">
        <v>12</v>
      </c>
      <c r="C56" s="34" t="s">
        <v>364</v>
      </c>
      <c r="D56" s="80"/>
      <c r="E56" s="46">
        <v>1066</v>
      </c>
      <c r="F56" s="80" t="s">
        <v>288</v>
      </c>
      <c r="G56" s="80" t="s">
        <v>161</v>
      </c>
      <c r="H56" s="80" t="s">
        <v>161</v>
      </c>
      <c r="J56" s="76" t="s">
        <v>311</v>
      </c>
    </row>
    <row r="57" spans="1:17" ht="15.6" x14ac:dyDescent="0.3">
      <c r="A57" s="46">
        <v>21</v>
      </c>
      <c r="B57" s="46">
        <v>38</v>
      </c>
      <c r="C57" s="34" t="s">
        <v>70</v>
      </c>
      <c r="D57" s="80"/>
      <c r="E57" s="46">
        <v>0</v>
      </c>
      <c r="F57" s="80" t="s">
        <v>288</v>
      </c>
      <c r="G57" s="80" t="s">
        <v>161</v>
      </c>
      <c r="H57" s="80" t="s">
        <v>161</v>
      </c>
    </row>
    <row r="58" spans="1:17" ht="15.6" x14ac:dyDescent="0.3">
      <c r="A58" s="46">
        <v>23</v>
      </c>
      <c r="B58" s="46">
        <v>31</v>
      </c>
      <c r="C58" s="34" t="s">
        <v>58</v>
      </c>
      <c r="D58" s="80"/>
      <c r="E58" s="46">
        <v>0</v>
      </c>
      <c r="F58" s="80" t="s">
        <v>288</v>
      </c>
      <c r="G58" s="80" t="s">
        <v>161</v>
      </c>
      <c r="H58" s="80" t="s">
        <v>161</v>
      </c>
      <c r="J58" s="77" t="s">
        <v>273</v>
      </c>
      <c r="K58" s="77" t="s">
        <v>274</v>
      </c>
      <c r="L58" s="78" t="s">
        <v>275</v>
      </c>
      <c r="M58" s="79"/>
      <c r="N58" s="77" t="s">
        <v>276</v>
      </c>
      <c r="O58" s="79" t="s">
        <v>277</v>
      </c>
      <c r="P58" s="79" t="s">
        <v>279</v>
      </c>
      <c r="Q58" s="79" t="s">
        <v>319</v>
      </c>
    </row>
    <row r="59" spans="1:17" ht="15.6" x14ac:dyDescent="0.3">
      <c r="A59" s="46">
        <v>27</v>
      </c>
      <c r="B59" s="46">
        <v>20</v>
      </c>
      <c r="C59" s="34" t="s">
        <v>82</v>
      </c>
      <c r="D59" s="80"/>
      <c r="E59" s="46">
        <v>0</v>
      </c>
      <c r="F59" s="80" t="s">
        <v>288</v>
      </c>
      <c r="G59" s="80" t="s">
        <v>283</v>
      </c>
      <c r="H59" s="80" t="s">
        <v>283</v>
      </c>
      <c r="J59" s="46">
        <v>1</v>
      </c>
      <c r="K59" s="46">
        <v>2</v>
      </c>
      <c r="L59" s="34" t="s">
        <v>125</v>
      </c>
      <c r="M59" s="80"/>
      <c r="N59" s="46">
        <v>1517</v>
      </c>
      <c r="O59" s="80" t="s">
        <v>313</v>
      </c>
      <c r="P59" s="80" t="s">
        <v>168</v>
      </c>
      <c r="Q59" s="80" t="s">
        <v>310</v>
      </c>
    </row>
    <row r="60" spans="1:17" ht="15.6" x14ac:dyDescent="0.3">
      <c r="A60" s="46">
        <v>29</v>
      </c>
      <c r="B60" s="46">
        <v>50</v>
      </c>
      <c r="C60" s="34" t="s">
        <v>63</v>
      </c>
      <c r="D60" s="80"/>
      <c r="E60" s="46">
        <v>0</v>
      </c>
      <c r="F60" s="80" t="s">
        <v>288</v>
      </c>
      <c r="G60" s="80" t="s">
        <v>159</v>
      </c>
      <c r="H60" s="80" t="s">
        <v>159</v>
      </c>
      <c r="J60" s="46">
        <v>2</v>
      </c>
      <c r="K60" s="46">
        <v>6</v>
      </c>
      <c r="L60" s="34" t="s">
        <v>124</v>
      </c>
      <c r="M60" s="80"/>
      <c r="N60" s="46">
        <v>1450</v>
      </c>
      <c r="O60" s="80" t="s">
        <v>313</v>
      </c>
      <c r="P60" s="80" t="s">
        <v>168</v>
      </c>
      <c r="Q60" s="80" t="s">
        <v>310</v>
      </c>
    </row>
    <row r="61" spans="1:17" ht="15.6" x14ac:dyDescent="0.3">
      <c r="A61" s="46">
        <v>30</v>
      </c>
      <c r="B61" s="46">
        <v>28</v>
      </c>
      <c r="C61" s="34" t="s">
        <v>324</v>
      </c>
      <c r="D61" s="80"/>
      <c r="E61" s="46">
        <v>0</v>
      </c>
      <c r="F61" s="80" t="s">
        <v>288</v>
      </c>
      <c r="G61" s="80" t="s">
        <v>159</v>
      </c>
      <c r="H61" s="80" t="s">
        <v>159</v>
      </c>
      <c r="J61" s="46">
        <v>5</v>
      </c>
      <c r="K61" s="46">
        <v>9</v>
      </c>
      <c r="L61" s="34" t="s">
        <v>134</v>
      </c>
      <c r="M61" s="80"/>
      <c r="N61" s="46">
        <v>1413</v>
      </c>
      <c r="O61" s="80" t="s">
        <v>313</v>
      </c>
      <c r="P61" s="80" t="s">
        <v>289</v>
      </c>
      <c r="Q61" s="80" t="s">
        <v>292</v>
      </c>
    </row>
    <row r="62" spans="1:17" ht="15.6" x14ac:dyDescent="0.3">
      <c r="A62" s="46">
        <v>31</v>
      </c>
      <c r="B62" s="46">
        <v>40</v>
      </c>
      <c r="C62" s="34" t="s">
        <v>247</v>
      </c>
      <c r="D62" s="80"/>
      <c r="E62" s="46">
        <v>0</v>
      </c>
      <c r="F62" s="80" t="s">
        <v>288</v>
      </c>
      <c r="G62" s="80" t="s">
        <v>159</v>
      </c>
      <c r="H62" s="80" t="s">
        <v>159</v>
      </c>
      <c r="J62" s="46">
        <v>7</v>
      </c>
      <c r="K62" s="46">
        <v>11</v>
      </c>
      <c r="L62" s="34" t="s">
        <v>127</v>
      </c>
      <c r="M62" s="80"/>
      <c r="N62" s="46">
        <v>1397</v>
      </c>
      <c r="O62" s="80" t="s">
        <v>313</v>
      </c>
      <c r="P62" s="80" t="s">
        <v>163</v>
      </c>
      <c r="Q62" s="80" t="s">
        <v>292</v>
      </c>
    </row>
    <row r="63" spans="1:17" ht="15.6" x14ac:dyDescent="0.3">
      <c r="A63" s="46">
        <v>33</v>
      </c>
      <c r="B63" s="46">
        <v>27</v>
      </c>
      <c r="C63" s="34" t="s">
        <v>248</v>
      </c>
      <c r="D63" s="80"/>
      <c r="E63" s="46">
        <v>0</v>
      </c>
      <c r="F63" s="80" t="s">
        <v>288</v>
      </c>
      <c r="G63" s="80" t="s">
        <v>159</v>
      </c>
      <c r="H63" s="80" t="s">
        <v>159</v>
      </c>
      <c r="J63" s="46">
        <v>9</v>
      </c>
      <c r="K63" s="46">
        <v>25</v>
      </c>
      <c r="L63" s="34" t="s">
        <v>131</v>
      </c>
      <c r="M63" s="80"/>
      <c r="N63" s="46">
        <v>1176</v>
      </c>
      <c r="O63" s="80" t="s">
        <v>313</v>
      </c>
      <c r="P63" s="80" t="s">
        <v>163</v>
      </c>
      <c r="Q63" s="80" t="s">
        <v>292</v>
      </c>
    </row>
    <row r="64" spans="1:17" ht="15.6" x14ac:dyDescent="0.3">
      <c r="A64" s="46">
        <v>35</v>
      </c>
      <c r="B64" s="46">
        <v>43</v>
      </c>
      <c r="C64" s="34" t="s">
        <v>76</v>
      </c>
      <c r="D64" s="80"/>
      <c r="E64" s="46">
        <v>0</v>
      </c>
      <c r="F64" s="80" t="s">
        <v>288</v>
      </c>
      <c r="G64" s="80" t="s">
        <v>159</v>
      </c>
      <c r="H64" s="80" t="s">
        <v>159</v>
      </c>
      <c r="J64" s="46">
        <v>12</v>
      </c>
      <c r="K64" s="46">
        <v>8</v>
      </c>
      <c r="L64" s="34" t="s">
        <v>314</v>
      </c>
      <c r="M64" s="80"/>
      <c r="N64" s="46">
        <v>1435</v>
      </c>
      <c r="O64" s="80" t="s">
        <v>313</v>
      </c>
      <c r="P64" s="80" t="s">
        <v>163</v>
      </c>
      <c r="Q64" s="80" t="s">
        <v>292</v>
      </c>
    </row>
    <row r="65" spans="1:17" ht="15.6" x14ac:dyDescent="0.3">
      <c r="A65" s="46">
        <v>38</v>
      </c>
      <c r="B65" s="46">
        <v>29</v>
      </c>
      <c r="C65" s="34" t="s">
        <v>79</v>
      </c>
      <c r="D65" s="80"/>
      <c r="E65" s="46">
        <v>0</v>
      </c>
      <c r="F65" s="80" t="s">
        <v>288</v>
      </c>
      <c r="G65" s="80" t="s">
        <v>286</v>
      </c>
      <c r="H65" s="80" t="s">
        <v>286</v>
      </c>
      <c r="J65" s="46">
        <v>18</v>
      </c>
      <c r="K65" s="46">
        <v>19</v>
      </c>
      <c r="L65" s="34" t="s">
        <v>126</v>
      </c>
      <c r="M65" s="80"/>
      <c r="N65" s="46">
        <v>1241</v>
      </c>
      <c r="O65" s="80" t="s">
        <v>313</v>
      </c>
      <c r="P65" s="80" t="s">
        <v>161</v>
      </c>
      <c r="Q65" s="80" t="s">
        <v>292</v>
      </c>
    </row>
    <row r="66" spans="1:17" ht="15.6" x14ac:dyDescent="0.3">
      <c r="A66" s="46">
        <v>39</v>
      </c>
      <c r="B66" s="46">
        <v>46</v>
      </c>
      <c r="C66" s="34" t="s">
        <v>213</v>
      </c>
      <c r="D66" s="80"/>
      <c r="E66" s="46">
        <v>0</v>
      </c>
      <c r="F66" s="80" t="s">
        <v>288</v>
      </c>
      <c r="G66" s="80" t="s">
        <v>286</v>
      </c>
      <c r="H66" s="80" t="s">
        <v>286</v>
      </c>
      <c r="J66" s="46">
        <v>19</v>
      </c>
      <c r="K66" s="46">
        <v>26</v>
      </c>
      <c r="L66" s="34" t="s">
        <v>133</v>
      </c>
      <c r="M66" s="80"/>
      <c r="N66" s="46">
        <v>1146</v>
      </c>
      <c r="O66" s="80" t="s">
        <v>313</v>
      </c>
      <c r="P66" s="80" t="s">
        <v>161</v>
      </c>
      <c r="Q66" s="80" t="s">
        <v>292</v>
      </c>
    </row>
    <row r="67" spans="1:17" ht="15.6" x14ac:dyDescent="0.3">
      <c r="A67" s="46">
        <v>40</v>
      </c>
      <c r="B67" s="46">
        <v>51</v>
      </c>
      <c r="C67" s="34" t="s">
        <v>249</v>
      </c>
      <c r="D67" s="80"/>
      <c r="E67" s="46">
        <v>0</v>
      </c>
      <c r="F67" s="80" t="s">
        <v>288</v>
      </c>
      <c r="G67" s="80" t="s">
        <v>286</v>
      </c>
      <c r="H67" s="80" t="s">
        <v>286</v>
      </c>
      <c r="J67" s="46">
        <v>25</v>
      </c>
      <c r="K67" s="46">
        <v>24</v>
      </c>
      <c r="L67" s="34" t="s">
        <v>384</v>
      </c>
      <c r="M67" s="80"/>
      <c r="N67" s="46">
        <v>1185</v>
      </c>
      <c r="O67" s="80" t="s">
        <v>313</v>
      </c>
      <c r="P67" s="80" t="s">
        <v>161</v>
      </c>
      <c r="Q67" s="80" t="s">
        <v>292</v>
      </c>
    </row>
    <row r="68" spans="1:17" ht="15.6" x14ac:dyDescent="0.3">
      <c r="A68" s="46">
        <v>42</v>
      </c>
      <c r="B68" s="46">
        <v>26</v>
      </c>
      <c r="C68" s="34" t="s">
        <v>419</v>
      </c>
      <c r="D68" s="80"/>
      <c r="E68" s="46">
        <v>0</v>
      </c>
      <c r="F68" s="80" t="s">
        <v>288</v>
      </c>
      <c r="G68" s="80" t="s">
        <v>157</v>
      </c>
      <c r="H68" s="80" t="s">
        <v>157</v>
      </c>
      <c r="J68" s="46">
        <v>26</v>
      </c>
      <c r="K68" s="46">
        <v>29</v>
      </c>
      <c r="L68" s="34" t="s">
        <v>138</v>
      </c>
      <c r="M68" s="80"/>
      <c r="N68" s="46">
        <v>1104</v>
      </c>
      <c r="O68" s="80" t="s">
        <v>313</v>
      </c>
      <c r="P68" s="80" t="s">
        <v>161</v>
      </c>
      <c r="Q68" s="80" t="s">
        <v>292</v>
      </c>
    </row>
    <row r="69" spans="1:17" ht="15.6" x14ac:dyDescent="0.3">
      <c r="A69" s="46">
        <v>43</v>
      </c>
      <c r="B69" s="46">
        <v>6</v>
      </c>
      <c r="C69" s="34" t="s">
        <v>88</v>
      </c>
      <c r="D69" s="80"/>
      <c r="E69" s="46">
        <v>1112</v>
      </c>
      <c r="F69" s="80" t="s">
        <v>288</v>
      </c>
      <c r="G69" s="80" t="s">
        <v>157</v>
      </c>
      <c r="H69" s="80" t="s">
        <v>157</v>
      </c>
      <c r="J69" s="46">
        <v>32</v>
      </c>
      <c r="K69" s="46">
        <v>46</v>
      </c>
      <c r="L69" s="34" t="s">
        <v>145</v>
      </c>
      <c r="M69" s="80"/>
      <c r="N69" s="46">
        <v>0</v>
      </c>
      <c r="O69" s="80" t="s">
        <v>313</v>
      </c>
      <c r="P69" s="80" t="s">
        <v>283</v>
      </c>
      <c r="Q69" s="80" t="s">
        <v>292</v>
      </c>
    </row>
    <row r="70" spans="1:17" ht="15.6" x14ac:dyDescent="0.3">
      <c r="A70" s="46">
        <v>44</v>
      </c>
      <c r="B70" s="46">
        <v>21</v>
      </c>
      <c r="C70" s="34" t="s">
        <v>251</v>
      </c>
      <c r="D70" s="80"/>
      <c r="E70" s="46">
        <v>0</v>
      </c>
      <c r="F70" s="80" t="s">
        <v>288</v>
      </c>
      <c r="G70" s="80" t="s">
        <v>157</v>
      </c>
      <c r="H70" s="80" t="s">
        <v>157</v>
      </c>
      <c r="J70" s="46">
        <v>37</v>
      </c>
      <c r="K70" s="46">
        <v>47</v>
      </c>
      <c r="L70" s="34" t="s">
        <v>135</v>
      </c>
      <c r="M70" s="80"/>
      <c r="N70" s="46">
        <v>0</v>
      </c>
      <c r="O70" s="80" t="s">
        <v>313</v>
      </c>
      <c r="P70" s="80" t="s">
        <v>159</v>
      </c>
      <c r="Q70" s="80" t="s">
        <v>292</v>
      </c>
    </row>
    <row r="71" spans="1:17" ht="15.6" x14ac:dyDescent="0.3">
      <c r="A71" s="46">
        <v>51</v>
      </c>
      <c r="B71" s="46">
        <v>44</v>
      </c>
      <c r="C71" s="34" t="s">
        <v>252</v>
      </c>
      <c r="D71" s="80"/>
      <c r="E71" s="46">
        <v>0</v>
      </c>
      <c r="F71" s="80" t="s">
        <v>288</v>
      </c>
      <c r="G71" s="80" t="s">
        <v>153</v>
      </c>
      <c r="H71" s="80" t="s">
        <v>153</v>
      </c>
      <c r="J71" s="46">
        <v>39</v>
      </c>
      <c r="K71" s="46">
        <v>44</v>
      </c>
      <c r="L71" s="34" t="s">
        <v>129</v>
      </c>
      <c r="M71" s="80"/>
      <c r="N71" s="46">
        <v>0</v>
      </c>
      <c r="O71" s="80" t="s">
        <v>313</v>
      </c>
      <c r="P71" s="80" t="s">
        <v>159</v>
      </c>
      <c r="Q71" s="80" t="s">
        <v>292</v>
      </c>
    </row>
    <row r="72" spans="1:17" ht="15.6" x14ac:dyDescent="0.3">
      <c r="J72" s="46">
        <v>45</v>
      </c>
      <c r="K72" s="46">
        <v>61</v>
      </c>
      <c r="L72" s="34" t="s">
        <v>136</v>
      </c>
      <c r="M72" s="80"/>
      <c r="N72" s="46">
        <v>0</v>
      </c>
      <c r="O72" s="80" t="s">
        <v>313</v>
      </c>
      <c r="P72" s="80" t="s">
        <v>286</v>
      </c>
      <c r="Q72" s="80" t="s">
        <v>292</v>
      </c>
    </row>
    <row r="73" spans="1:17" ht="15.6" x14ac:dyDescent="0.3">
      <c r="A73" s="81" t="s">
        <v>296</v>
      </c>
      <c r="J73" s="46">
        <v>46</v>
      </c>
      <c r="K73" s="46">
        <v>28</v>
      </c>
      <c r="L73" s="34" t="s">
        <v>147</v>
      </c>
      <c r="M73" s="80"/>
      <c r="N73" s="46">
        <v>1114</v>
      </c>
      <c r="O73" s="80" t="s">
        <v>313</v>
      </c>
      <c r="P73" s="80" t="s">
        <v>286</v>
      </c>
      <c r="Q73" s="80" t="s">
        <v>292</v>
      </c>
    </row>
    <row r="74" spans="1:17" ht="15.6" x14ac:dyDescent="0.3">
      <c r="A74" s="81" t="s">
        <v>326</v>
      </c>
      <c r="J74" s="46">
        <v>49</v>
      </c>
      <c r="K74" s="46">
        <v>38</v>
      </c>
      <c r="L74" s="34" t="s">
        <v>259</v>
      </c>
      <c r="M74" s="80"/>
      <c r="N74" s="46">
        <v>0</v>
      </c>
      <c r="O74" s="80" t="s">
        <v>313</v>
      </c>
      <c r="P74" s="80" t="s">
        <v>286</v>
      </c>
      <c r="Q74" s="80" t="s">
        <v>292</v>
      </c>
    </row>
    <row r="75" spans="1:17" ht="15.6" x14ac:dyDescent="0.3">
      <c r="A75" s="81" t="s">
        <v>298</v>
      </c>
      <c r="J75" s="46">
        <v>56</v>
      </c>
      <c r="K75" s="46">
        <v>56</v>
      </c>
      <c r="L75" s="34" t="s">
        <v>260</v>
      </c>
      <c r="M75" s="80"/>
      <c r="N75" s="46">
        <v>0</v>
      </c>
      <c r="O75" s="80" t="s">
        <v>313</v>
      </c>
      <c r="P75" s="80" t="s">
        <v>157</v>
      </c>
      <c r="Q75" s="80" t="s">
        <v>292</v>
      </c>
    </row>
    <row r="76" spans="1:17" ht="15.6" x14ac:dyDescent="0.3">
      <c r="J76" s="46">
        <v>57</v>
      </c>
      <c r="K76" s="46">
        <v>40</v>
      </c>
      <c r="L76" s="34" t="s">
        <v>261</v>
      </c>
      <c r="M76" s="80"/>
      <c r="N76" s="46">
        <v>0</v>
      </c>
      <c r="O76" s="80" t="s">
        <v>313</v>
      </c>
      <c r="P76" s="80" t="s">
        <v>291</v>
      </c>
      <c r="Q76" s="80" t="s">
        <v>292</v>
      </c>
    </row>
    <row r="77" spans="1:17" ht="15.6" x14ac:dyDescent="0.3">
      <c r="J77" s="46">
        <v>59</v>
      </c>
      <c r="K77" s="46">
        <v>53</v>
      </c>
      <c r="L77" s="34" t="s">
        <v>149</v>
      </c>
      <c r="M77" s="80"/>
      <c r="N77" s="46">
        <v>0</v>
      </c>
      <c r="O77" s="80" t="s">
        <v>313</v>
      </c>
      <c r="P77" s="80" t="s">
        <v>291</v>
      </c>
      <c r="Q77" s="80" t="s">
        <v>292</v>
      </c>
    </row>
    <row r="79" spans="1:17" ht="15.6" x14ac:dyDescent="0.3">
      <c r="J79" s="76" t="s">
        <v>316</v>
      </c>
    </row>
    <row r="81" spans="10:17" ht="15.6" x14ac:dyDescent="0.3">
      <c r="J81" s="77" t="s">
        <v>273</v>
      </c>
      <c r="K81" s="77" t="s">
        <v>274</v>
      </c>
      <c r="L81" s="78" t="s">
        <v>275</v>
      </c>
      <c r="M81" s="79"/>
      <c r="N81" s="77" t="s">
        <v>276</v>
      </c>
      <c r="O81" s="79" t="s">
        <v>277</v>
      </c>
      <c r="P81" s="79" t="s">
        <v>279</v>
      </c>
      <c r="Q81" s="79" t="s">
        <v>319</v>
      </c>
    </row>
    <row r="82" spans="10:17" ht="15.6" x14ac:dyDescent="0.3">
      <c r="J82" s="46">
        <v>3</v>
      </c>
      <c r="K82" s="46">
        <v>3</v>
      </c>
      <c r="L82" s="34" t="s">
        <v>160</v>
      </c>
      <c r="M82" s="80"/>
      <c r="N82" s="46">
        <v>1507</v>
      </c>
      <c r="O82" s="80" t="s">
        <v>317</v>
      </c>
      <c r="P82" s="80" t="s">
        <v>165</v>
      </c>
      <c r="Q82" s="80" t="s">
        <v>292</v>
      </c>
    </row>
    <row r="83" spans="10:17" ht="15.6" x14ac:dyDescent="0.3">
      <c r="J83" s="46">
        <v>6</v>
      </c>
      <c r="K83" s="46">
        <v>1</v>
      </c>
      <c r="L83" s="34" t="s">
        <v>164</v>
      </c>
      <c r="M83" s="80"/>
      <c r="N83" s="46">
        <v>1566</v>
      </c>
      <c r="O83" s="80" t="s">
        <v>317</v>
      </c>
      <c r="P83" s="80" t="s">
        <v>163</v>
      </c>
      <c r="Q83" s="80" t="s">
        <v>292</v>
      </c>
    </row>
    <row r="84" spans="10:17" ht="15.6" x14ac:dyDescent="0.3">
      <c r="J84" s="46">
        <v>8</v>
      </c>
      <c r="K84" s="46">
        <v>31</v>
      </c>
      <c r="L84" s="34" t="s">
        <v>171</v>
      </c>
      <c r="M84" s="80"/>
      <c r="N84" s="46">
        <v>1093</v>
      </c>
      <c r="O84" s="80" t="s">
        <v>317</v>
      </c>
      <c r="P84" s="80" t="s">
        <v>163</v>
      </c>
      <c r="Q84" s="80" t="s">
        <v>292</v>
      </c>
    </row>
    <row r="85" spans="10:17" ht="15.6" x14ac:dyDescent="0.3">
      <c r="J85" s="46">
        <v>10</v>
      </c>
      <c r="K85" s="46">
        <v>15</v>
      </c>
      <c r="L85" s="34" t="s">
        <v>154</v>
      </c>
      <c r="M85" s="80"/>
      <c r="N85" s="46">
        <v>1300</v>
      </c>
      <c r="O85" s="80" t="s">
        <v>317</v>
      </c>
      <c r="P85" s="80" t="s">
        <v>163</v>
      </c>
      <c r="Q85" s="80" t="s">
        <v>292</v>
      </c>
    </row>
    <row r="86" spans="10:17" ht="15.6" x14ac:dyDescent="0.3">
      <c r="J86" s="46">
        <v>15</v>
      </c>
      <c r="K86" s="46">
        <v>13</v>
      </c>
      <c r="L86" s="34" t="s">
        <v>156</v>
      </c>
      <c r="M86" s="80"/>
      <c r="N86" s="46">
        <v>1358</v>
      </c>
      <c r="O86" s="80" t="s">
        <v>317</v>
      </c>
      <c r="P86" s="80" t="s">
        <v>163</v>
      </c>
      <c r="Q86" s="80" t="s">
        <v>292</v>
      </c>
    </row>
    <row r="87" spans="10:17" ht="15.6" x14ac:dyDescent="0.3">
      <c r="J87" s="46">
        <v>22</v>
      </c>
      <c r="K87" s="46">
        <v>22</v>
      </c>
      <c r="L87" s="34" t="s">
        <v>169</v>
      </c>
      <c r="M87" s="80"/>
      <c r="N87" s="46">
        <v>1225</v>
      </c>
      <c r="O87" s="80" t="s">
        <v>317</v>
      </c>
      <c r="P87" s="80" t="s">
        <v>161</v>
      </c>
      <c r="Q87" s="80" t="s">
        <v>292</v>
      </c>
    </row>
    <row r="88" spans="10:17" ht="15.6" x14ac:dyDescent="0.3">
      <c r="J88" s="46">
        <v>31</v>
      </c>
      <c r="K88" s="46">
        <v>17</v>
      </c>
      <c r="L88" s="34" t="s">
        <v>158</v>
      </c>
      <c r="M88" s="80"/>
      <c r="N88" s="46">
        <v>1259</v>
      </c>
      <c r="O88" s="80" t="s">
        <v>317</v>
      </c>
      <c r="P88" s="80" t="s">
        <v>283</v>
      </c>
      <c r="Q88" s="80" t="s">
        <v>292</v>
      </c>
    </row>
    <row r="89" spans="10:17" ht="15.6" x14ac:dyDescent="0.3">
      <c r="J89" s="46">
        <v>47</v>
      </c>
      <c r="K89" s="46">
        <v>43</v>
      </c>
      <c r="L89" s="34" t="s">
        <v>174</v>
      </c>
      <c r="M89" s="80"/>
      <c r="N89" s="46">
        <v>0</v>
      </c>
      <c r="O89" s="80" t="s">
        <v>317</v>
      </c>
      <c r="P89" s="80" t="s">
        <v>286</v>
      </c>
      <c r="Q89" s="80" t="s">
        <v>292</v>
      </c>
    </row>
    <row r="90" spans="10:17" ht="15.6" x14ac:dyDescent="0.3">
      <c r="J90" s="46">
        <v>60</v>
      </c>
      <c r="K90" s="46">
        <v>48</v>
      </c>
      <c r="L90" s="34" t="s">
        <v>220</v>
      </c>
      <c r="M90" s="80"/>
      <c r="N90" s="46">
        <v>0</v>
      </c>
      <c r="O90" s="80" t="s">
        <v>317</v>
      </c>
      <c r="P90" s="80" t="s">
        <v>155</v>
      </c>
      <c r="Q90" s="80" t="s">
        <v>292</v>
      </c>
    </row>
    <row r="92" spans="10:17" x14ac:dyDescent="0.3">
      <c r="J92" s="81" t="s">
        <v>296</v>
      </c>
    </row>
    <row r="93" spans="10:17" x14ac:dyDescent="0.3">
      <c r="J93" s="81" t="s">
        <v>326</v>
      </c>
    </row>
    <row r="94" spans="10:17" x14ac:dyDescent="0.3">
      <c r="J94" s="81" t="s">
        <v>298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68980-BDBB-4A49-A7F8-DABA7B891242}">
  <dimension ref="A1:R98"/>
  <sheetViews>
    <sheetView workbookViewId="0">
      <selection activeCell="R82" sqref="R82"/>
    </sheetView>
  </sheetViews>
  <sheetFormatPr defaultRowHeight="14.4" x14ac:dyDescent="0.3"/>
  <cols>
    <col min="1" max="1" width="5.33203125" customWidth="1"/>
    <col min="2" max="2" width="5.77734375" customWidth="1"/>
    <col min="3" max="3" width="24.5546875" customWidth="1"/>
    <col min="4" max="4" width="2" customWidth="1"/>
    <col min="5" max="5" width="6" customWidth="1"/>
    <col min="6" max="6" width="5" customWidth="1"/>
    <col min="7" max="7" width="6.6640625" customWidth="1"/>
    <col min="8" max="8" width="5.6640625" customWidth="1"/>
    <col min="10" max="10" width="5.33203125" customWidth="1"/>
    <col min="11" max="11" width="5.77734375" customWidth="1"/>
    <col min="12" max="12" width="30.21875" customWidth="1"/>
    <col min="13" max="13" width="2" customWidth="1"/>
    <col min="14" max="14" width="6" customWidth="1"/>
    <col min="15" max="15" width="5" customWidth="1"/>
    <col min="16" max="16" width="6.6640625" customWidth="1"/>
    <col min="17" max="17" width="5.6640625" customWidth="1"/>
  </cols>
  <sheetData>
    <row r="1" spans="1:17" ht="18" x14ac:dyDescent="0.3">
      <c r="A1" s="65" t="s">
        <v>425</v>
      </c>
      <c r="J1" s="65" t="s">
        <v>428</v>
      </c>
    </row>
    <row r="3" spans="1:17" ht="15.6" x14ac:dyDescent="0.3">
      <c r="A3" s="76" t="s">
        <v>271</v>
      </c>
      <c r="J3" s="76" t="s">
        <v>271</v>
      </c>
    </row>
    <row r="6" spans="1:17" ht="15.6" x14ac:dyDescent="0.3">
      <c r="A6" s="76" t="s">
        <v>332</v>
      </c>
      <c r="J6" s="76" t="s">
        <v>429</v>
      </c>
    </row>
    <row r="8" spans="1:17" ht="15.6" x14ac:dyDescent="0.3">
      <c r="A8" s="77" t="s">
        <v>273</v>
      </c>
      <c r="B8" s="77" t="s">
        <v>274</v>
      </c>
      <c r="C8" s="78" t="s">
        <v>275</v>
      </c>
      <c r="D8" s="79"/>
      <c r="E8" s="77" t="s">
        <v>276</v>
      </c>
      <c r="F8" s="79" t="s">
        <v>277</v>
      </c>
      <c r="G8" s="79" t="s">
        <v>279</v>
      </c>
      <c r="H8" s="79" t="s">
        <v>319</v>
      </c>
      <c r="J8" s="77" t="s">
        <v>273</v>
      </c>
      <c r="K8" s="77" t="s">
        <v>274</v>
      </c>
      <c r="L8" s="78" t="s">
        <v>275</v>
      </c>
      <c r="M8" s="79"/>
      <c r="N8" s="77" t="s">
        <v>276</v>
      </c>
      <c r="O8" s="79" t="s">
        <v>278</v>
      </c>
      <c r="P8" s="79" t="s">
        <v>279</v>
      </c>
      <c r="Q8" s="79" t="s">
        <v>319</v>
      </c>
    </row>
    <row r="9" spans="1:17" ht="15.6" x14ac:dyDescent="0.3">
      <c r="A9" s="46">
        <v>23</v>
      </c>
      <c r="B9" s="46">
        <v>24</v>
      </c>
      <c r="C9" s="34" t="s">
        <v>176</v>
      </c>
      <c r="D9" s="80" t="s">
        <v>280</v>
      </c>
      <c r="E9" s="46">
        <v>0</v>
      </c>
      <c r="F9" s="80" t="s">
        <v>334</v>
      </c>
      <c r="G9" s="80" t="s">
        <v>159</v>
      </c>
      <c r="H9" s="80" t="s">
        <v>292</v>
      </c>
      <c r="J9" s="46">
        <v>9</v>
      </c>
      <c r="K9" s="46">
        <v>29</v>
      </c>
      <c r="L9" s="34" t="s">
        <v>185</v>
      </c>
      <c r="M9" s="80" t="s">
        <v>280</v>
      </c>
      <c r="N9" s="46">
        <v>1139</v>
      </c>
      <c r="O9" s="80" t="s">
        <v>301</v>
      </c>
      <c r="P9" s="80" t="s">
        <v>290</v>
      </c>
      <c r="Q9" s="80" t="s">
        <v>292</v>
      </c>
    </row>
    <row r="10" spans="1:17" ht="15.6" x14ac:dyDescent="0.3">
      <c r="A10" s="46">
        <v>28</v>
      </c>
      <c r="B10" s="46">
        <v>44</v>
      </c>
      <c r="C10" s="34" t="s">
        <v>177</v>
      </c>
      <c r="D10" s="80" t="s">
        <v>280</v>
      </c>
      <c r="E10" s="46">
        <v>0</v>
      </c>
      <c r="F10" s="80" t="s">
        <v>334</v>
      </c>
      <c r="G10" s="80" t="s">
        <v>159</v>
      </c>
      <c r="H10" s="80" t="s">
        <v>292</v>
      </c>
      <c r="J10" s="46">
        <v>37</v>
      </c>
      <c r="K10" s="46">
        <v>64</v>
      </c>
      <c r="L10" s="34" t="s">
        <v>430</v>
      </c>
      <c r="M10" s="80" t="s">
        <v>280</v>
      </c>
      <c r="N10" s="46">
        <v>0</v>
      </c>
      <c r="O10" s="80" t="s">
        <v>301</v>
      </c>
      <c r="P10" s="80" t="s">
        <v>159</v>
      </c>
      <c r="Q10" s="80" t="s">
        <v>292</v>
      </c>
    </row>
    <row r="11" spans="1:17" ht="15.6" x14ac:dyDescent="0.3">
      <c r="J11" s="46">
        <v>41</v>
      </c>
      <c r="K11" s="46">
        <v>54</v>
      </c>
      <c r="L11" s="34" t="s">
        <v>406</v>
      </c>
      <c r="M11" s="80" t="s">
        <v>280</v>
      </c>
      <c r="N11" s="46">
        <v>0</v>
      </c>
      <c r="O11" s="80" t="s">
        <v>301</v>
      </c>
      <c r="P11" s="80" t="s">
        <v>159</v>
      </c>
      <c r="Q11" s="80" t="s">
        <v>292</v>
      </c>
    </row>
    <row r="12" spans="1:17" ht="15.6" x14ac:dyDescent="0.3">
      <c r="A12" s="76" t="s">
        <v>272</v>
      </c>
      <c r="J12" s="46">
        <v>48</v>
      </c>
      <c r="K12" s="46">
        <v>34</v>
      </c>
      <c r="L12" s="34" t="s">
        <v>431</v>
      </c>
      <c r="M12" s="80" t="s">
        <v>280</v>
      </c>
      <c r="N12" s="46">
        <v>1100</v>
      </c>
      <c r="O12" s="80" t="s">
        <v>301</v>
      </c>
      <c r="P12" s="80" t="s">
        <v>157</v>
      </c>
      <c r="Q12" s="80" t="s">
        <v>292</v>
      </c>
    </row>
    <row r="13" spans="1:17" ht="15.6" x14ac:dyDescent="0.3">
      <c r="J13" s="46">
        <v>60</v>
      </c>
      <c r="K13" s="46">
        <v>47</v>
      </c>
      <c r="L13" s="34" t="s">
        <v>190</v>
      </c>
      <c r="M13" s="80" t="s">
        <v>280</v>
      </c>
      <c r="N13" s="46">
        <v>0</v>
      </c>
      <c r="O13" s="80" t="s">
        <v>301</v>
      </c>
      <c r="P13" s="80" t="s">
        <v>155</v>
      </c>
      <c r="Q13" s="80" t="s">
        <v>292</v>
      </c>
    </row>
    <row r="14" spans="1:17" ht="15.6" x14ac:dyDescent="0.3">
      <c r="A14" s="77" t="s">
        <v>273</v>
      </c>
      <c r="B14" s="77" t="s">
        <v>274</v>
      </c>
      <c r="C14" s="78" t="s">
        <v>275</v>
      </c>
      <c r="D14" s="79"/>
      <c r="E14" s="77" t="s">
        <v>276</v>
      </c>
      <c r="F14" s="79" t="s">
        <v>277</v>
      </c>
      <c r="G14" s="79" t="s">
        <v>279</v>
      </c>
      <c r="H14" s="79" t="s">
        <v>319</v>
      </c>
    </row>
    <row r="15" spans="1:17" ht="15.6" x14ac:dyDescent="0.3">
      <c r="A15" s="46">
        <v>5</v>
      </c>
      <c r="B15" s="46">
        <v>15</v>
      </c>
      <c r="C15" s="34" t="s">
        <v>179</v>
      </c>
      <c r="D15" s="80" t="s">
        <v>280</v>
      </c>
      <c r="E15" s="46">
        <v>1029</v>
      </c>
      <c r="F15" s="80" t="s">
        <v>281</v>
      </c>
      <c r="G15" s="80" t="s">
        <v>163</v>
      </c>
      <c r="H15" s="80" t="s">
        <v>292</v>
      </c>
      <c r="J15" s="76" t="s">
        <v>432</v>
      </c>
    </row>
    <row r="16" spans="1:17" ht="15.6" x14ac:dyDescent="0.3">
      <c r="A16" s="46">
        <v>14</v>
      </c>
      <c r="B16" s="46">
        <v>16</v>
      </c>
      <c r="C16" s="34" t="s">
        <v>180</v>
      </c>
      <c r="D16" s="80" t="s">
        <v>280</v>
      </c>
      <c r="E16" s="46">
        <v>1025</v>
      </c>
      <c r="F16" s="80" t="s">
        <v>281</v>
      </c>
      <c r="G16" s="80" t="s">
        <v>161</v>
      </c>
      <c r="H16" s="80" t="s">
        <v>292</v>
      </c>
    </row>
    <row r="17" spans="1:17" ht="15.6" x14ac:dyDescent="0.3">
      <c r="A17" s="46">
        <v>29</v>
      </c>
      <c r="B17" s="46">
        <v>11</v>
      </c>
      <c r="C17" s="34" t="s">
        <v>181</v>
      </c>
      <c r="D17" s="80" t="s">
        <v>280</v>
      </c>
      <c r="E17" s="46">
        <v>1059</v>
      </c>
      <c r="F17" s="80" t="s">
        <v>281</v>
      </c>
      <c r="G17" s="80" t="s">
        <v>159</v>
      </c>
      <c r="H17" s="80" t="s">
        <v>292</v>
      </c>
      <c r="J17" s="77" t="s">
        <v>273</v>
      </c>
      <c r="K17" s="77" t="s">
        <v>274</v>
      </c>
      <c r="L17" s="78" t="s">
        <v>275</v>
      </c>
      <c r="M17" s="79"/>
      <c r="N17" s="77" t="s">
        <v>276</v>
      </c>
      <c r="O17" s="79" t="s">
        <v>278</v>
      </c>
      <c r="P17" s="79" t="s">
        <v>279</v>
      </c>
      <c r="Q17" s="79" t="s">
        <v>319</v>
      </c>
    </row>
    <row r="18" spans="1:17" ht="15.6" x14ac:dyDescent="0.3">
      <c r="A18" s="46">
        <v>43</v>
      </c>
      <c r="B18" s="46">
        <v>18</v>
      </c>
      <c r="C18" s="34" t="s">
        <v>183</v>
      </c>
      <c r="D18" s="80" t="s">
        <v>280</v>
      </c>
      <c r="E18" s="46">
        <v>0</v>
      </c>
      <c r="F18" s="80" t="s">
        <v>281</v>
      </c>
      <c r="G18" s="80" t="s">
        <v>155</v>
      </c>
      <c r="H18" s="80" t="s">
        <v>292</v>
      </c>
      <c r="J18" s="46">
        <v>3</v>
      </c>
      <c r="K18" s="46">
        <v>23</v>
      </c>
      <c r="L18" s="34" t="s">
        <v>193</v>
      </c>
      <c r="M18" s="80" t="s">
        <v>280</v>
      </c>
      <c r="N18" s="46">
        <v>1236</v>
      </c>
      <c r="O18" s="80" t="s">
        <v>305</v>
      </c>
      <c r="P18" s="80" t="s">
        <v>163</v>
      </c>
      <c r="Q18" s="80" t="s">
        <v>292</v>
      </c>
    </row>
    <row r="19" spans="1:17" ht="15.6" x14ac:dyDescent="0.3">
      <c r="A19" s="46">
        <v>47</v>
      </c>
      <c r="B19" s="46">
        <v>23</v>
      </c>
      <c r="C19" s="34" t="s">
        <v>182</v>
      </c>
      <c r="D19" s="80" t="s">
        <v>280</v>
      </c>
      <c r="E19" s="46">
        <v>0</v>
      </c>
      <c r="F19" s="80" t="s">
        <v>281</v>
      </c>
      <c r="G19" s="80" t="s">
        <v>153</v>
      </c>
      <c r="H19" s="80" t="s">
        <v>292</v>
      </c>
      <c r="J19" s="46">
        <v>34</v>
      </c>
      <c r="K19" s="46">
        <v>19</v>
      </c>
      <c r="L19" s="34" t="s">
        <v>194</v>
      </c>
      <c r="M19" s="80" t="s">
        <v>280</v>
      </c>
      <c r="N19" s="46">
        <v>1290</v>
      </c>
      <c r="O19" s="80" t="s">
        <v>305</v>
      </c>
      <c r="P19" s="80" t="s">
        <v>159</v>
      </c>
      <c r="Q19" s="80" t="s">
        <v>292</v>
      </c>
    </row>
    <row r="20" spans="1:17" ht="15.6" x14ac:dyDescent="0.3">
      <c r="J20" s="46">
        <v>49</v>
      </c>
      <c r="K20" s="46">
        <v>36</v>
      </c>
      <c r="L20" s="34" t="s">
        <v>433</v>
      </c>
      <c r="M20" s="80" t="s">
        <v>280</v>
      </c>
      <c r="N20" s="46">
        <v>1079</v>
      </c>
      <c r="O20" s="80" t="s">
        <v>305</v>
      </c>
      <c r="P20" s="80" t="s">
        <v>157</v>
      </c>
      <c r="Q20" s="80" t="s">
        <v>292</v>
      </c>
    </row>
    <row r="21" spans="1:17" ht="15.6" x14ac:dyDescent="0.3">
      <c r="A21" s="76" t="s">
        <v>415</v>
      </c>
      <c r="J21" s="46">
        <v>59</v>
      </c>
      <c r="K21" s="46">
        <v>42</v>
      </c>
      <c r="L21" s="34" t="s">
        <v>197</v>
      </c>
      <c r="M21" s="80" t="s">
        <v>280</v>
      </c>
      <c r="N21" s="46">
        <v>1011</v>
      </c>
      <c r="O21" s="80" t="s">
        <v>305</v>
      </c>
      <c r="P21" s="80" t="s">
        <v>155</v>
      </c>
      <c r="Q21" s="80" t="s">
        <v>292</v>
      </c>
    </row>
    <row r="23" spans="1:17" ht="15.6" x14ac:dyDescent="0.3">
      <c r="A23" s="77" t="s">
        <v>273</v>
      </c>
      <c r="B23" s="77" t="s">
        <v>274</v>
      </c>
      <c r="C23" s="78" t="s">
        <v>275</v>
      </c>
      <c r="D23" s="79"/>
      <c r="E23" s="77" t="s">
        <v>276</v>
      </c>
      <c r="F23" s="79" t="s">
        <v>277</v>
      </c>
      <c r="G23" s="79" t="s">
        <v>279</v>
      </c>
      <c r="H23" s="79" t="s">
        <v>319</v>
      </c>
      <c r="J23" s="76" t="s">
        <v>434</v>
      </c>
    </row>
    <row r="24" spans="1:17" ht="15.6" x14ac:dyDescent="0.3">
      <c r="A24" s="46">
        <v>9</v>
      </c>
      <c r="B24" s="46">
        <v>20</v>
      </c>
      <c r="C24" s="34" t="s">
        <v>426</v>
      </c>
      <c r="D24" s="80"/>
      <c r="E24" s="46">
        <v>0</v>
      </c>
      <c r="F24" s="80" t="s">
        <v>416</v>
      </c>
      <c r="G24" s="80" t="s">
        <v>161</v>
      </c>
      <c r="H24" s="80" t="s">
        <v>292</v>
      </c>
    </row>
    <row r="25" spans="1:17" ht="15.6" x14ac:dyDescent="0.3">
      <c r="A25" s="46">
        <v>11</v>
      </c>
      <c r="B25" s="46">
        <v>10</v>
      </c>
      <c r="C25" s="34" t="s">
        <v>31</v>
      </c>
      <c r="D25" s="80"/>
      <c r="E25" s="46">
        <v>1062</v>
      </c>
      <c r="F25" s="80" t="s">
        <v>416</v>
      </c>
      <c r="G25" s="80" t="s">
        <v>161</v>
      </c>
      <c r="H25" s="80" t="s">
        <v>292</v>
      </c>
      <c r="J25" s="77" t="s">
        <v>273</v>
      </c>
      <c r="K25" s="77" t="s">
        <v>274</v>
      </c>
      <c r="L25" s="78" t="s">
        <v>275</v>
      </c>
      <c r="M25" s="79"/>
      <c r="N25" s="77" t="s">
        <v>276</v>
      </c>
      <c r="O25" s="79" t="s">
        <v>278</v>
      </c>
      <c r="P25" s="79" t="s">
        <v>279</v>
      </c>
      <c r="Q25" s="79" t="s">
        <v>319</v>
      </c>
    </row>
    <row r="26" spans="1:17" ht="15.6" x14ac:dyDescent="0.3">
      <c r="A26" s="46">
        <v>21</v>
      </c>
      <c r="B26" s="46">
        <v>30</v>
      </c>
      <c r="C26" s="34" t="s">
        <v>345</v>
      </c>
      <c r="D26" s="80"/>
      <c r="E26" s="46">
        <v>0</v>
      </c>
      <c r="F26" s="80" t="s">
        <v>416</v>
      </c>
      <c r="G26" s="80" t="s">
        <v>159</v>
      </c>
      <c r="H26" s="80" t="s">
        <v>292</v>
      </c>
      <c r="J26" s="46">
        <v>15</v>
      </c>
      <c r="K26" s="46">
        <v>24</v>
      </c>
      <c r="L26" s="34" t="s">
        <v>202</v>
      </c>
      <c r="M26" s="80" t="s">
        <v>280</v>
      </c>
      <c r="N26" s="46">
        <v>1231</v>
      </c>
      <c r="O26" s="80" t="s">
        <v>307</v>
      </c>
      <c r="P26" s="80" t="s">
        <v>161</v>
      </c>
      <c r="Q26" s="80" t="s">
        <v>292</v>
      </c>
    </row>
    <row r="27" spans="1:17" ht="15.6" x14ac:dyDescent="0.3">
      <c r="A27" s="46">
        <v>22</v>
      </c>
      <c r="B27" s="46">
        <v>34</v>
      </c>
      <c r="C27" s="34" t="s">
        <v>204</v>
      </c>
      <c r="D27" s="80"/>
      <c r="E27" s="46">
        <v>0</v>
      </c>
      <c r="F27" s="80" t="s">
        <v>416</v>
      </c>
      <c r="G27" s="80" t="s">
        <v>159</v>
      </c>
      <c r="H27" s="80" t="s">
        <v>292</v>
      </c>
    </row>
    <row r="28" spans="1:17" ht="15.6" x14ac:dyDescent="0.3">
      <c r="A28" s="46">
        <v>31</v>
      </c>
      <c r="B28" s="46">
        <v>19</v>
      </c>
      <c r="C28" s="34" t="s">
        <v>34</v>
      </c>
      <c r="D28" s="80"/>
      <c r="E28" s="46">
        <v>0</v>
      </c>
      <c r="F28" s="80" t="s">
        <v>416</v>
      </c>
      <c r="G28" s="80" t="s">
        <v>286</v>
      </c>
      <c r="H28" s="80" t="s">
        <v>292</v>
      </c>
      <c r="J28" s="76" t="s">
        <v>435</v>
      </c>
    </row>
    <row r="29" spans="1:17" ht="15.6" x14ac:dyDescent="0.3">
      <c r="A29" s="46">
        <v>33</v>
      </c>
      <c r="B29" s="46">
        <v>33</v>
      </c>
      <c r="C29" s="34" t="s">
        <v>36</v>
      </c>
      <c r="D29" s="80"/>
      <c r="E29" s="46">
        <v>0</v>
      </c>
      <c r="F29" s="80" t="s">
        <v>416</v>
      </c>
      <c r="G29" s="80" t="s">
        <v>157</v>
      </c>
      <c r="H29" s="80" t="s">
        <v>292</v>
      </c>
    </row>
    <row r="30" spans="1:17" ht="15.6" x14ac:dyDescent="0.3">
      <c r="A30" s="46">
        <v>37</v>
      </c>
      <c r="B30" s="46">
        <v>46</v>
      </c>
      <c r="C30" s="34" t="s">
        <v>43</v>
      </c>
      <c r="D30" s="80"/>
      <c r="E30" s="46">
        <v>0</v>
      </c>
      <c r="F30" s="80" t="s">
        <v>416</v>
      </c>
      <c r="G30" s="80" t="s">
        <v>157</v>
      </c>
      <c r="H30" s="80" t="s">
        <v>292</v>
      </c>
      <c r="J30" s="77" t="s">
        <v>273</v>
      </c>
      <c r="K30" s="77" t="s">
        <v>274</v>
      </c>
      <c r="L30" s="78" t="s">
        <v>275</v>
      </c>
      <c r="M30" s="79"/>
      <c r="N30" s="77" t="s">
        <v>276</v>
      </c>
      <c r="O30" s="79" t="s">
        <v>278</v>
      </c>
      <c r="P30" s="79" t="s">
        <v>279</v>
      </c>
      <c r="Q30" s="79" t="s">
        <v>319</v>
      </c>
    </row>
    <row r="31" spans="1:17" ht="15.6" x14ac:dyDescent="0.3">
      <c r="A31" s="46">
        <v>38</v>
      </c>
      <c r="B31" s="46">
        <v>43</v>
      </c>
      <c r="C31" s="34" t="s">
        <v>427</v>
      </c>
      <c r="D31" s="80"/>
      <c r="E31" s="46">
        <v>0</v>
      </c>
      <c r="F31" s="80" t="s">
        <v>416</v>
      </c>
      <c r="G31" s="80" t="s">
        <v>157</v>
      </c>
      <c r="H31" s="80" t="s">
        <v>292</v>
      </c>
      <c r="J31" s="46">
        <v>5</v>
      </c>
      <c r="K31" s="46">
        <v>13</v>
      </c>
      <c r="L31" s="34" t="s">
        <v>436</v>
      </c>
      <c r="M31" s="80"/>
      <c r="N31" s="46">
        <v>1374</v>
      </c>
      <c r="O31" s="80" t="s">
        <v>309</v>
      </c>
      <c r="P31" s="80" t="s">
        <v>163</v>
      </c>
      <c r="Q31" s="80" t="s">
        <v>292</v>
      </c>
    </row>
    <row r="32" spans="1:17" ht="15.6" x14ac:dyDescent="0.3">
      <c r="J32" s="46">
        <v>7</v>
      </c>
      <c r="K32" s="46">
        <v>9</v>
      </c>
      <c r="L32" s="34" t="s">
        <v>102</v>
      </c>
      <c r="M32" s="80"/>
      <c r="N32" s="46">
        <v>1433</v>
      </c>
      <c r="O32" s="80" t="s">
        <v>309</v>
      </c>
      <c r="P32" s="80" t="s">
        <v>163</v>
      </c>
      <c r="Q32" s="80" t="s">
        <v>292</v>
      </c>
    </row>
    <row r="33" spans="1:17" ht="15.6" x14ac:dyDescent="0.3">
      <c r="A33" s="76" t="s">
        <v>287</v>
      </c>
      <c r="J33" s="46">
        <v>12</v>
      </c>
      <c r="K33" s="46">
        <v>4</v>
      </c>
      <c r="L33" s="34" t="s">
        <v>437</v>
      </c>
      <c r="M33" s="80"/>
      <c r="N33" s="46">
        <v>1475</v>
      </c>
      <c r="O33" s="80" t="s">
        <v>309</v>
      </c>
      <c r="P33" s="80" t="s">
        <v>161</v>
      </c>
      <c r="Q33" s="80" t="s">
        <v>292</v>
      </c>
    </row>
    <row r="34" spans="1:17" ht="15.6" x14ac:dyDescent="0.3">
      <c r="J34" s="46">
        <v>16</v>
      </c>
      <c r="K34" s="46">
        <v>10</v>
      </c>
      <c r="L34" s="34" t="s">
        <v>106</v>
      </c>
      <c r="M34" s="80"/>
      <c r="N34" s="46">
        <v>1401</v>
      </c>
      <c r="O34" s="80" t="s">
        <v>309</v>
      </c>
      <c r="P34" s="80" t="s">
        <v>161</v>
      </c>
      <c r="Q34" s="80" t="s">
        <v>292</v>
      </c>
    </row>
    <row r="35" spans="1:17" ht="15.6" x14ac:dyDescent="0.3">
      <c r="A35" s="77" t="s">
        <v>273</v>
      </c>
      <c r="B35" s="77" t="s">
        <v>274</v>
      </c>
      <c r="C35" s="78" t="s">
        <v>275</v>
      </c>
      <c r="D35" s="79"/>
      <c r="E35" s="77" t="s">
        <v>276</v>
      </c>
      <c r="F35" s="79" t="s">
        <v>277</v>
      </c>
      <c r="G35" s="79" t="s">
        <v>279</v>
      </c>
      <c r="H35" s="79" t="s">
        <v>319</v>
      </c>
      <c r="J35" s="46">
        <v>17</v>
      </c>
      <c r="K35" s="46">
        <v>17</v>
      </c>
      <c r="L35" s="34" t="s">
        <v>438</v>
      </c>
      <c r="M35" s="80"/>
      <c r="N35" s="46">
        <v>1313</v>
      </c>
      <c r="O35" s="80" t="s">
        <v>309</v>
      </c>
      <c r="P35" s="80" t="s">
        <v>161</v>
      </c>
      <c r="Q35" s="80" t="s">
        <v>292</v>
      </c>
    </row>
    <row r="36" spans="1:17" ht="15.6" x14ac:dyDescent="0.3">
      <c r="A36" s="46">
        <v>1</v>
      </c>
      <c r="B36" s="46">
        <v>1</v>
      </c>
      <c r="C36" s="34" t="s">
        <v>65</v>
      </c>
      <c r="D36" s="80"/>
      <c r="E36" s="46">
        <v>1309</v>
      </c>
      <c r="F36" s="80" t="s">
        <v>288</v>
      </c>
      <c r="G36" s="80" t="s">
        <v>165</v>
      </c>
      <c r="H36" s="80" t="s">
        <v>292</v>
      </c>
      <c r="J36" s="46">
        <v>18</v>
      </c>
      <c r="K36" s="46">
        <v>21</v>
      </c>
      <c r="L36" s="34" t="s">
        <v>94</v>
      </c>
      <c r="M36" s="80"/>
      <c r="N36" s="46">
        <v>1256</v>
      </c>
      <c r="O36" s="80" t="s">
        <v>309</v>
      </c>
      <c r="P36" s="80" t="s">
        <v>161</v>
      </c>
      <c r="Q36" s="80" t="s">
        <v>292</v>
      </c>
    </row>
    <row r="37" spans="1:17" ht="15.6" x14ac:dyDescent="0.3">
      <c r="A37" s="46">
        <v>2</v>
      </c>
      <c r="B37" s="46">
        <v>5</v>
      </c>
      <c r="C37" s="34" t="s">
        <v>55</v>
      </c>
      <c r="D37" s="80"/>
      <c r="E37" s="46">
        <v>1108</v>
      </c>
      <c r="F37" s="80" t="s">
        <v>288</v>
      </c>
      <c r="G37" s="80" t="s">
        <v>163</v>
      </c>
      <c r="H37" s="80" t="s">
        <v>292</v>
      </c>
      <c r="J37" s="46">
        <v>19</v>
      </c>
      <c r="K37" s="46">
        <v>12</v>
      </c>
      <c r="L37" s="34" t="s">
        <v>439</v>
      </c>
      <c r="M37" s="80"/>
      <c r="N37" s="46">
        <v>1397</v>
      </c>
      <c r="O37" s="80" t="s">
        <v>309</v>
      </c>
      <c r="P37" s="80" t="s">
        <v>161</v>
      </c>
      <c r="Q37" s="80" t="s">
        <v>292</v>
      </c>
    </row>
    <row r="38" spans="1:17" ht="15.6" x14ac:dyDescent="0.3">
      <c r="A38" s="46">
        <v>3</v>
      </c>
      <c r="B38" s="46">
        <v>12</v>
      </c>
      <c r="C38" s="34" t="s">
        <v>62</v>
      </c>
      <c r="D38" s="80"/>
      <c r="E38" s="46">
        <v>1042</v>
      </c>
      <c r="F38" s="80" t="s">
        <v>288</v>
      </c>
      <c r="G38" s="80" t="s">
        <v>163</v>
      </c>
      <c r="H38" s="80" t="s">
        <v>292</v>
      </c>
      <c r="J38" s="46">
        <v>22</v>
      </c>
      <c r="K38" s="46">
        <v>7</v>
      </c>
      <c r="L38" s="34" t="s">
        <v>107</v>
      </c>
      <c r="M38" s="80"/>
      <c r="N38" s="46">
        <v>1440</v>
      </c>
      <c r="O38" s="80" t="s">
        <v>309</v>
      </c>
      <c r="P38" s="80" t="s">
        <v>283</v>
      </c>
      <c r="Q38" s="80" t="s">
        <v>292</v>
      </c>
    </row>
    <row r="39" spans="1:17" ht="15.6" x14ac:dyDescent="0.3">
      <c r="A39" s="46">
        <v>4</v>
      </c>
      <c r="B39" s="46">
        <v>7</v>
      </c>
      <c r="C39" s="34" t="s">
        <v>223</v>
      </c>
      <c r="D39" s="80"/>
      <c r="E39" s="46">
        <v>1100</v>
      </c>
      <c r="F39" s="80" t="s">
        <v>288</v>
      </c>
      <c r="G39" s="80" t="s">
        <v>163</v>
      </c>
      <c r="H39" s="80" t="s">
        <v>292</v>
      </c>
      <c r="J39" s="46">
        <v>23</v>
      </c>
      <c r="K39" s="46">
        <v>25</v>
      </c>
      <c r="L39" s="34" t="s">
        <v>109</v>
      </c>
      <c r="M39" s="80"/>
      <c r="N39" s="46">
        <v>1194</v>
      </c>
      <c r="O39" s="80" t="s">
        <v>309</v>
      </c>
      <c r="P39" s="80" t="s">
        <v>283</v>
      </c>
      <c r="Q39" s="80" t="s">
        <v>292</v>
      </c>
    </row>
    <row r="40" spans="1:17" ht="15.6" x14ac:dyDescent="0.3">
      <c r="A40" s="46">
        <v>6</v>
      </c>
      <c r="B40" s="46">
        <v>3</v>
      </c>
      <c r="C40" s="34" t="s">
        <v>54</v>
      </c>
      <c r="D40" s="80"/>
      <c r="E40" s="46">
        <v>1156</v>
      </c>
      <c r="F40" s="80" t="s">
        <v>288</v>
      </c>
      <c r="G40" s="80" t="s">
        <v>163</v>
      </c>
      <c r="H40" s="80" t="s">
        <v>292</v>
      </c>
      <c r="J40" s="46">
        <v>24</v>
      </c>
      <c r="K40" s="46">
        <v>16</v>
      </c>
      <c r="L40" s="34" t="s">
        <v>95</v>
      </c>
      <c r="M40" s="80"/>
      <c r="N40" s="46">
        <v>1338</v>
      </c>
      <c r="O40" s="80" t="s">
        <v>309</v>
      </c>
      <c r="P40" s="80" t="s">
        <v>283</v>
      </c>
      <c r="Q40" s="80" t="s">
        <v>292</v>
      </c>
    </row>
    <row r="41" spans="1:17" ht="15.6" x14ac:dyDescent="0.3">
      <c r="A41" s="46">
        <v>7</v>
      </c>
      <c r="B41" s="46">
        <v>2</v>
      </c>
      <c r="C41" s="34" t="s">
        <v>50</v>
      </c>
      <c r="D41" s="80"/>
      <c r="E41" s="46">
        <v>1218</v>
      </c>
      <c r="F41" s="80" t="s">
        <v>288</v>
      </c>
      <c r="G41" s="80" t="s">
        <v>163</v>
      </c>
      <c r="H41" s="80" t="s">
        <v>292</v>
      </c>
      <c r="J41" s="46">
        <v>27</v>
      </c>
      <c r="K41" s="46">
        <v>39</v>
      </c>
      <c r="L41" s="34" t="s">
        <v>105</v>
      </c>
      <c r="M41" s="80"/>
      <c r="N41" s="46">
        <v>1064</v>
      </c>
      <c r="O41" s="80" t="s">
        <v>309</v>
      </c>
      <c r="P41" s="80" t="s">
        <v>159</v>
      </c>
      <c r="Q41" s="80" t="s">
        <v>292</v>
      </c>
    </row>
    <row r="42" spans="1:17" ht="15.6" x14ac:dyDescent="0.3">
      <c r="A42" s="46">
        <v>8</v>
      </c>
      <c r="B42" s="46">
        <v>6</v>
      </c>
      <c r="C42" s="34" t="s">
        <v>52</v>
      </c>
      <c r="D42" s="80"/>
      <c r="E42" s="46">
        <v>1101</v>
      </c>
      <c r="F42" s="80" t="s">
        <v>288</v>
      </c>
      <c r="G42" s="80" t="s">
        <v>290</v>
      </c>
      <c r="H42" s="80" t="s">
        <v>292</v>
      </c>
      <c r="J42" s="46">
        <v>29</v>
      </c>
      <c r="K42" s="46">
        <v>41</v>
      </c>
      <c r="L42" s="34" t="s">
        <v>98</v>
      </c>
      <c r="M42" s="80"/>
      <c r="N42" s="46">
        <v>1024</v>
      </c>
      <c r="O42" s="80" t="s">
        <v>309</v>
      </c>
      <c r="P42" s="80" t="s">
        <v>159</v>
      </c>
      <c r="Q42" s="80" t="s">
        <v>292</v>
      </c>
    </row>
    <row r="43" spans="1:17" ht="15.6" x14ac:dyDescent="0.3">
      <c r="A43" s="46">
        <v>10</v>
      </c>
      <c r="B43" s="46">
        <v>8</v>
      </c>
      <c r="C43" s="34" t="s">
        <v>59</v>
      </c>
      <c r="D43" s="80"/>
      <c r="E43" s="46">
        <v>1100</v>
      </c>
      <c r="F43" s="80" t="s">
        <v>288</v>
      </c>
      <c r="G43" s="80" t="s">
        <v>161</v>
      </c>
      <c r="H43" s="80" t="s">
        <v>292</v>
      </c>
      <c r="J43" s="46">
        <v>36</v>
      </c>
      <c r="K43" s="46">
        <v>38</v>
      </c>
      <c r="L43" s="34" t="s">
        <v>110</v>
      </c>
      <c r="M43" s="80"/>
      <c r="N43" s="46">
        <v>1068</v>
      </c>
      <c r="O43" s="80" t="s">
        <v>309</v>
      </c>
      <c r="P43" s="80" t="s">
        <v>159</v>
      </c>
      <c r="Q43" s="80" t="s">
        <v>292</v>
      </c>
    </row>
    <row r="44" spans="1:17" ht="15.6" x14ac:dyDescent="0.3">
      <c r="J44" s="46">
        <v>42</v>
      </c>
      <c r="K44" s="46">
        <v>58</v>
      </c>
      <c r="L44" s="34" t="s">
        <v>113</v>
      </c>
      <c r="M44" s="80"/>
      <c r="N44" s="46">
        <v>0</v>
      </c>
      <c r="O44" s="80" t="s">
        <v>309</v>
      </c>
      <c r="P44" s="80" t="s">
        <v>159</v>
      </c>
      <c r="Q44" s="80" t="s">
        <v>292</v>
      </c>
    </row>
    <row r="45" spans="1:17" ht="15.6" x14ac:dyDescent="0.3">
      <c r="A45" s="81" t="s">
        <v>296</v>
      </c>
      <c r="J45" s="46">
        <v>43</v>
      </c>
      <c r="K45" s="46">
        <v>63</v>
      </c>
      <c r="L45" s="34" t="s">
        <v>440</v>
      </c>
      <c r="M45" s="80"/>
      <c r="N45" s="46">
        <v>0</v>
      </c>
      <c r="O45" s="80" t="s">
        <v>309</v>
      </c>
      <c r="P45" s="80" t="s">
        <v>286</v>
      </c>
      <c r="Q45" s="80" t="s">
        <v>292</v>
      </c>
    </row>
    <row r="46" spans="1:17" ht="15.6" x14ac:dyDescent="0.3">
      <c r="A46" s="81" t="s">
        <v>326</v>
      </c>
      <c r="J46" s="46">
        <v>45</v>
      </c>
      <c r="K46" s="46">
        <v>46</v>
      </c>
      <c r="L46" s="34" t="s">
        <v>441</v>
      </c>
      <c r="M46" s="80"/>
      <c r="N46" s="46">
        <v>0</v>
      </c>
      <c r="O46" s="80" t="s">
        <v>309</v>
      </c>
      <c r="P46" s="80" t="s">
        <v>286</v>
      </c>
      <c r="Q46" s="80" t="s">
        <v>292</v>
      </c>
    </row>
    <row r="47" spans="1:17" ht="15.6" x14ac:dyDescent="0.3">
      <c r="A47" s="81" t="s">
        <v>298</v>
      </c>
      <c r="J47" s="46">
        <v>47</v>
      </c>
      <c r="K47" s="46">
        <v>37</v>
      </c>
      <c r="L47" s="34" t="s">
        <v>229</v>
      </c>
      <c r="M47" s="80"/>
      <c r="N47" s="46">
        <v>1077</v>
      </c>
      <c r="O47" s="80" t="s">
        <v>309</v>
      </c>
      <c r="P47" s="80" t="s">
        <v>157</v>
      </c>
      <c r="Q47" s="80" t="s">
        <v>292</v>
      </c>
    </row>
    <row r="48" spans="1:17" ht="15.6" x14ac:dyDescent="0.3">
      <c r="J48" s="46">
        <v>51</v>
      </c>
      <c r="K48" s="46">
        <v>65</v>
      </c>
      <c r="L48" s="34" t="s">
        <v>100</v>
      </c>
      <c r="M48" s="80"/>
      <c r="N48" s="46">
        <v>1035</v>
      </c>
      <c r="O48" s="80" t="s">
        <v>309</v>
      </c>
      <c r="P48" s="80" t="s">
        <v>157</v>
      </c>
      <c r="Q48" s="80" t="s">
        <v>292</v>
      </c>
    </row>
    <row r="49" spans="10:17" ht="15.6" x14ac:dyDescent="0.3">
      <c r="J49" s="46">
        <v>52</v>
      </c>
      <c r="K49" s="46">
        <v>48</v>
      </c>
      <c r="L49" s="34" t="s">
        <v>442</v>
      </c>
      <c r="M49" s="80"/>
      <c r="N49" s="46">
        <v>0</v>
      </c>
      <c r="O49" s="80" t="s">
        <v>309</v>
      </c>
      <c r="P49" s="80" t="s">
        <v>157</v>
      </c>
      <c r="Q49" s="80" t="s">
        <v>292</v>
      </c>
    </row>
    <row r="50" spans="10:17" ht="15.6" x14ac:dyDescent="0.3">
      <c r="J50" s="46">
        <v>54</v>
      </c>
      <c r="K50" s="46">
        <v>55</v>
      </c>
      <c r="L50" s="34" t="s">
        <v>104</v>
      </c>
      <c r="M50" s="80"/>
      <c r="N50" s="46">
        <v>0</v>
      </c>
      <c r="O50" s="80" t="s">
        <v>309</v>
      </c>
      <c r="P50" s="80" t="s">
        <v>157</v>
      </c>
      <c r="Q50" s="80" t="s">
        <v>292</v>
      </c>
    </row>
    <row r="51" spans="10:17" ht="15.6" x14ac:dyDescent="0.3">
      <c r="J51" s="46">
        <v>55</v>
      </c>
      <c r="K51" s="46">
        <v>52</v>
      </c>
      <c r="L51" s="34" t="s">
        <v>443</v>
      </c>
      <c r="M51" s="80"/>
      <c r="N51" s="46">
        <v>0</v>
      </c>
      <c r="O51" s="80" t="s">
        <v>309</v>
      </c>
      <c r="P51" s="80" t="s">
        <v>157</v>
      </c>
      <c r="Q51" s="80" t="s">
        <v>292</v>
      </c>
    </row>
    <row r="52" spans="10:17" ht="15.6" x14ac:dyDescent="0.3">
      <c r="J52" s="46">
        <v>56</v>
      </c>
      <c r="K52" s="46">
        <v>56</v>
      </c>
      <c r="L52" s="34" t="s">
        <v>444</v>
      </c>
      <c r="M52" s="80"/>
      <c r="N52" s="46">
        <v>0</v>
      </c>
      <c r="O52" s="80" t="s">
        <v>309</v>
      </c>
      <c r="P52" s="80" t="s">
        <v>157</v>
      </c>
      <c r="Q52" s="80" t="s">
        <v>292</v>
      </c>
    </row>
    <row r="53" spans="10:17" ht="15.6" x14ac:dyDescent="0.3">
      <c r="J53" s="46">
        <v>57</v>
      </c>
      <c r="K53" s="46">
        <v>40</v>
      </c>
      <c r="L53" s="34" t="s">
        <v>97</v>
      </c>
      <c r="M53" s="80"/>
      <c r="N53" s="46">
        <v>1061</v>
      </c>
      <c r="O53" s="80" t="s">
        <v>309</v>
      </c>
      <c r="P53" s="80" t="s">
        <v>291</v>
      </c>
      <c r="Q53" s="80" t="s">
        <v>292</v>
      </c>
    </row>
    <row r="54" spans="10:17" ht="15.6" x14ac:dyDescent="0.3">
      <c r="J54" s="46">
        <v>62</v>
      </c>
      <c r="K54" s="46">
        <v>61</v>
      </c>
      <c r="L54" s="34" t="s">
        <v>115</v>
      </c>
      <c r="M54" s="80"/>
      <c r="N54" s="46">
        <v>0</v>
      </c>
      <c r="O54" s="80" t="s">
        <v>309</v>
      </c>
      <c r="P54" s="80" t="s">
        <v>155</v>
      </c>
      <c r="Q54" s="80" t="s">
        <v>292</v>
      </c>
    </row>
    <row r="55" spans="10:17" ht="15.6" x14ac:dyDescent="0.3">
      <c r="J55" s="46">
        <v>63</v>
      </c>
      <c r="K55" s="46">
        <v>44</v>
      </c>
      <c r="L55" s="34" t="s">
        <v>108</v>
      </c>
      <c r="M55" s="80"/>
      <c r="N55" s="46">
        <v>0</v>
      </c>
      <c r="O55" s="80" t="s">
        <v>309</v>
      </c>
      <c r="P55" s="80" t="s">
        <v>155</v>
      </c>
      <c r="Q55" s="80" t="s">
        <v>292</v>
      </c>
    </row>
    <row r="56" spans="10:17" ht="15.6" x14ac:dyDescent="0.3">
      <c r="J56" s="46">
        <v>65</v>
      </c>
      <c r="K56" s="46">
        <v>62</v>
      </c>
      <c r="L56" s="34" t="s">
        <v>122</v>
      </c>
      <c r="M56" s="80"/>
      <c r="N56" s="46">
        <v>0</v>
      </c>
      <c r="O56" s="80" t="s">
        <v>309</v>
      </c>
      <c r="P56" s="80" t="s">
        <v>153</v>
      </c>
      <c r="Q56" s="80" t="s">
        <v>292</v>
      </c>
    </row>
    <row r="58" spans="10:17" ht="15.6" x14ac:dyDescent="0.3">
      <c r="J58" s="76" t="s">
        <v>445</v>
      </c>
    </row>
    <row r="60" spans="10:17" ht="15.6" x14ac:dyDescent="0.3">
      <c r="J60" s="77" t="s">
        <v>273</v>
      </c>
      <c r="K60" s="77" t="s">
        <v>274</v>
      </c>
      <c r="L60" s="78" t="s">
        <v>275</v>
      </c>
      <c r="M60" s="79"/>
      <c r="N60" s="77" t="s">
        <v>276</v>
      </c>
      <c r="O60" s="79" t="s">
        <v>278</v>
      </c>
      <c r="P60" s="79" t="s">
        <v>279</v>
      </c>
      <c r="Q60" s="79" t="s">
        <v>319</v>
      </c>
    </row>
    <row r="61" spans="10:17" ht="15.6" x14ac:dyDescent="0.3">
      <c r="J61" s="46">
        <v>1</v>
      </c>
      <c r="K61" s="46">
        <v>1</v>
      </c>
      <c r="L61" s="34" t="s">
        <v>312</v>
      </c>
      <c r="M61" s="80"/>
      <c r="N61" s="46">
        <v>2298</v>
      </c>
      <c r="O61" s="80" t="s">
        <v>313</v>
      </c>
      <c r="P61" s="80" t="s">
        <v>321</v>
      </c>
      <c r="Q61" s="80" t="s">
        <v>292</v>
      </c>
    </row>
    <row r="62" spans="10:17" ht="15.6" x14ac:dyDescent="0.3">
      <c r="J62" s="46">
        <v>2</v>
      </c>
      <c r="K62" s="46">
        <v>2</v>
      </c>
      <c r="L62" s="34" t="s">
        <v>137</v>
      </c>
      <c r="M62" s="80"/>
      <c r="N62" s="46">
        <v>1581</v>
      </c>
      <c r="O62" s="80" t="s">
        <v>313</v>
      </c>
      <c r="P62" s="80" t="s">
        <v>165</v>
      </c>
      <c r="Q62" s="80" t="s">
        <v>292</v>
      </c>
    </row>
    <row r="63" spans="10:17" ht="15.6" x14ac:dyDescent="0.3">
      <c r="J63" s="46">
        <v>4</v>
      </c>
      <c r="K63" s="46">
        <v>8</v>
      </c>
      <c r="L63" s="34" t="s">
        <v>314</v>
      </c>
      <c r="M63" s="80"/>
      <c r="N63" s="46">
        <v>1435</v>
      </c>
      <c r="O63" s="80" t="s">
        <v>313</v>
      </c>
      <c r="P63" s="80" t="s">
        <v>163</v>
      </c>
      <c r="Q63" s="80" t="s">
        <v>292</v>
      </c>
    </row>
    <row r="64" spans="10:17" ht="15.6" x14ac:dyDescent="0.3">
      <c r="J64" s="46">
        <v>6</v>
      </c>
      <c r="K64" s="46">
        <v>5</v>
      </c>
      <c r="L64" s="34" t="s">
        <v>124</v>
      </c>
      <c r="M64" s="80"/>
      <c r="N64" s="46">
        <v>1450</v>
      </c>
      <c r="O64" s="80" t="s">
        <v>313</v>
      </c>
      <c r="P64" s="80" t="s">
        <v>163</v>
      </c>
      <c r="Q64" s="80" t="s">
        <v>292</v>
      </c>
    </row>
    <row r="65" spans="10:17" ht="15.6" x14ac:dyDescent="0.3">
      <c r="J65" s="46">
        <v>11</v>
      </c>
      <c r="K65" s="46">
        <v>3</v>
      </c>
      <c r="L65" s="34" t="s">
        <v>125</v>
      </c>
      <c r="M65" s="80"/>
      <c r="N65" s="46">
        <v>1517</v>
      </c>
      <c r="O65" s="80" t="s">
        <v>313</v>
      </c>
      <c r="P65" s="80" t="s">
        <v>290</v>
      </c>
      <c r="Q65" s="80" t="s">
        <v>292</v>
      </c>
    </row>
    <row r="66" spans="10:17" ht="15.6" x14ac:dyDescent="0.3">
      <c r="J66" s="46">
        <v>14</v>
      </c>
      <c r="K66" s="46">
        <v>11</v>
      </c>
      <c r="L66" s="34" t="s">
        <v>127</v>
      </c>
      <c r="M66" s="80"/>
      <c r="N66" s="46">
        <v>1397</v>
      </c>
      <c r="O66" s="80" t="s">
        <v>313</v>
      </c>
      <c r="P66" s="80" t="s">
        <v>161</v>
      </c>
      <c r="Q66" s="80" t="s">
        <v>292</v>
      </c>
    </row>
    <row r="67" spans="10:17" ht="15.6" x14ac:dyDescent="0.3">
      <c r="J67" s="46">
        <v>20</v>
      </c>
      <c r="K67" s="46">
        <v>28</v>
      </c>
      <c r="L67" s="34" t="s">
        <v>133</v>
      </c>
      <c r="M67" s="80"/>
      <c r="N67" s="46">
        <v>1146</v>
      </c>
      <c r="O67" s="80" t="s">
        <v>313</v>
      </c>
      <c r="P67" s="80" t="s">
        <v>161</v>
      </c>
      <c r="Q67" s="80" t="s">
        <v>292</v>
      </c>
    </row>
    <row r="68" spans="10:17" ht="15.6" x14ac:dyDescent="0.3">
      <c r="J68" s="46">
        <v>21</v>
      </c>
      <c r="K68" s="46">
        <v>22</v>
      </c>
      <c r="L68" s="34" t="s">
        <v>126</v>
      </c>
      <c r="M68" s="80"/>
      <c r="N68" s="46">
        <v>1241</v>
      </c>
      <c r="O68" s="80" t="s">
        <v>313</v>
      </c>
      <c r="P68" s="80" t="s">
        <v>283</v>
      </c>
      <c r="Q68" s="80" t="s">
        <v>292</v>
      </c>
    </row>
    <row r="69" spans="10:17" ht="15.6" x14ac:dyDescent="0.3">
      <c r="J69" s="46">
        <v>28</v>
      </c>
      <c r="K69" s="46">
        <v>6</v>
      </c>
      <c r="L69" s="34" t="s">
        <v>216</v>
      </c>
      <c r="M69" s="80"/>
      <c r="N69" s="46">
        <v>1445</v>
      </c>
      <c r="O69" s="80" t="s">
        <v>313</v>
      </c>
      <c r="P69" s="80" t="s">
        <v>159</v>
      </c>
      <c r="Q69" s="80" t="s">
        <v>292</v>
      </c>
    </row>
    <row r="70" spans="10:17" ht="15.6" x14ac:dyDescent="0.3">
      <c r="J70" s="46">
        <v>30</v>
      </c>
      <c r="K70" s="46">
        <v>32</v>
      </c>
      <c r="L70" s="34" t="s">
        <v>138</v>
      </c>
      <c r="M70" s="80"/>
      <c r="N70" s="46">
        <v>1104</v>
      </c>
      <c r="O70" s="80" t="s">
        <v>313</v>
      </c>
      <c r="P70" s="80" t="s">
        <v>159</v>
      </c>
      <c r="Q70" s="80" t="s">
        <v>292</v>
      </c>
    </row>
    <row r="71" spans="10:17" ht="15.6" x14ac:dyDescent="0.3">
      <c r="J71" s="46">
        <v>31</v>
      </c>
      <c r="K71" s="46">
        <v>26</v>
      </c>
      <c r="L71" s="34" t="s">
        <v>384</v>
      </c>
      <c r="M71" s="80"/>
      <c r="N71" s="46">
        <v>1185</v>
      </c>
      <c r="O71" s="80" t="s">
        <v>313</v>
      </c>
      <c r="P71" s="80" t="s">
        <v>159</v>
      </c>
      <c r="Q71" s="80" t="s">
        <v>292</v>
      </c>
    </row>
    <row r="72" spans="10:17" ht="15.6" x14ac:dyDescent="0.3">
      <c r="J72" s="46">
        <v>32</v>
      </c>
      <c r="K72" s="46">
        <v>27</v>
      </c>
      <c r="L72" s="34" t="s">
        <v>131</v>
      </c>
      <c r="M72" s="80"/>
      <c r="N72" s="46">
        <v>1176</v>
      </c>
      <c r="O72" s="80" t="s">
        <v>313</v>
      </c>
      <c r="P72" s="80" t="s">
        <v>159</v>
      </c>
      <c r="Q72" s="80" t="s">
        <v>292</v>
      </c>
    </row>
    <row r="73" spans="10:17" ht="15.6" x14ac:dyDescent="0.3">
      <c r="J73" s="46">
        <v>33</v>
      </c>
      <c r="K73" s="46">
        <v>31</v>
      </c>
      <c r="L73" s="34" t="s">
        <v>140</v>
      </c>
      <c r="M73" s="80"/>
      <c r="N73" s="46">
        <v>1113</v>
      </c>
      <c r="O73" s="80" t="s">
        <v>313</v>
      </c>
      <c r="P73" s="80" t="s">
        <v>159</v>
      </c>
      <c r="Q73" s="80" t="s">
        <v>292</v>
      </c>
    </row>
    <row r="74" spans="10:17" ht="15.6" x14ac:dyDescent="0.3">
      <c r="J74" s="46">
        <v>35</v>
      </c>
      <c r="K74" s="46">
        <v>30</v>
      </c>
      <c r="L74" s="34" t="s">
        <v>129</v>
      </c>
      <c r="M74" s="80"/>
      <c r="N74" s="46">
        <v>1133</v>
      </c>
      <c r="O74" s="80" t="s">
        <v>313</v>
      </c>
      <c r="P74" s="80" t="s">
        <v>159</v>
      </c>
      <c r="Q74" s="80" t="s">
        <v>292</v>
      </c>
    </row>
    <row r="75" spans="10:17" ht="15.6" x14ac:dyDescent="0.3">
      <c r="J75" s="46">
        <v>38</v>
      </c>
      <c r="K75" s="46">
        <v>33</v>
      </c>
      <c r="L75" s="34" t="s">
        <v>446</v>
      </c>
      <c r="M75" s="80"/>
      <c r="N75" s="46">
        <v>1100</v>
      </c>
      <c r="O75" s="80" t="s">
        <v>313</v>
      </c>
      <c r="P75" s="80" t="s">
        <v>159</v>
      </c>
      <c r="Q75" s="80" t="s">
        <v>292</v>
      </c>
    </row>
    <row r="76" spans="10:17" ht="15.6" x14ac:dyDescent="0.3">
      <c r="J76" s="46">
        <v>39</v>
      </c>
      <c r="K76" s="46">
        <v>49</v>
      </c>
      <c r="L76" s="34" t="s">
        <v>145</v>
      </c>
      <c r="M76" s="80"/>
      <c r="N76" s="46">
        <v>0</v>
      </c>
      <c r="O76" s="80" t="s">
        <v>313</v>
      </c>
      <c r="P76" s="80" t="s">
        <v>159</v>
      </c>
      <c r="Q76" s="80" t="s">
        <v>292</v>
      </c>
    </row>
    <row r="77" spans="10:17" ht="15.6" x14ac:dyDescent="0.3">
      <c r="J77" s="46">
        <v>40</v>
      </c>
      <c r="K77" s="46">
        <v>57</v>
      </c>
      <c r="L77" s="34" t="s">
        <v>231</v>
      </c>
      <c r="M77" s="80"/>
      <c r="N77" s="46">
        <v>0</v>
      </c>
      <c r="O77" s="80" t="s">
        <v>313</v>
      </c>
      <c r="P77" s="80" t="s">
        <v>159</v>
      </c>
      <c r="Q77" s="80" t="s">
        <v>292</v>
      </c>
    </row>
    <row r="78" spans="10:17" ht="15.6" x14ac:dyDescent="0.3">
      <c r="J78" s="46">
        <v>44</v>
      </c>
      <c r="K78" s="46">
        <v>53</v>
      </c>
      <c r="L78" s="34" t="s">
        <v>447</v>
      </c>
      <c r="M78" s="80"/>
      <c r="N78" s="46">
        <v>0</v>
      </c>
      <c r="O78" s="80" t="s">
        <v>313</v>
      </c>
      <c r="P78" s="80" t="s">
        <v>286</v>
      </c>
      <c r="Q78" s="80" t="s">
        <v>292</v>
      </c>
    </row>
    <row r="79" spans="10:17" ht="15.6" x14ac:dyDescent="0.3">
      <c r="J79" s="46">
        <v>46</v>
      </c>
      <c r="K79" s="46">
        <v>43</v>
      </c>
      <c r="L79" s="34" t="s">
        <v>141</v>
      </c>
      <c r="M79" s="80"/>
      <c r="N79" s="46">
        <v>0</v>
      </c>
      <c r="O79" s="80" t="s">
        <v>313</v>
      </c>
      <c r="P79" s="80" t="s">
        <v>157</v>
      </c>
      <c r="Q79" s="80" t="s">
        <v>292</v>
      </c>
    </row>
    <row r="80" spans="10:17" ht="15.6" x14ac:dyDescent="0.3">
      <c r="J80" s="46">
        <v>50</v>
      </c>
      <c r="K80" s="46">
        <v>51</v>
      </c>
      <c r="L80" s="34" t="s">
        <v>135</v>
      </c>
      <c r="M80" s="80"/>
      <c r="N80" s="46">
        <v>0</v>
      </c>
      <c r="O80" s="80" t="s">
        <v>313</v>
      </c>
      <c r="P80" s="80" t="s">
        <v>157</v>
      </c>
      <c r="Q80" s="80" t="s">
        <v>292</v>
      </c>
    </row>
    <row r="81" spans="10:18" ht="15.6" x14ac:dyDescent="0.3">
      <c r="J81" s="46">
        <v>53</v>
      </c>
      <c r="K81" s="46">
        <v>50</v>
      </c>
      <c r="L81" s="113" t="s">
        <v>198</v>
      </c>
      <c r="M81" s="80"/>
      <c r="N81" s="46">
        <v>0</v>
      </c>
      <c r="O81" s="80" t="s">
        <v>313</v>
      </c>
      <c r="P81" s="80" t="s">
        <v>157</v>
      </c>
      <c r="Q81" s="80" t="s">
        <v>292</v>
      </c>
      <c r="R81" s="115" t="s">
        <v>471</v>
      </c>
    </row>
    <row r="82" spans="10:18" ht="15.6" x14ac:dyDescent="0.3">
      <c r="J82" s="46">
        <v>58</v>
      </c>
      <c r="K82" s="46">
        <v>60</v>
      </c>
      <c r="L82" s="34" t="s">
        <v>144</v>
      </c>
      <c r="M82" s="80"/>
      <c r="N82" s="46">
        <v>0</v>
      </c>
      <c r="O82" s="80" t="s">
        <v>313</v>
      </c>
      <c r="P82" s="80" t="s">
        <v>155</v>
      </c>
      <c r="Q82" s="80" t="s">
        <v>292</v>
      </c>
    </row>
    <row r="83" spans="10:18" ht="15.6" x14ac:dyDescent="0.3">
      <c r="J83" s="46">
        <v>64</v>
      </c>
      <c r="K83" s="46">
        <v>59</v>
      </c>
      <c r="L83" s="34" t="s">
        <v>448</v>
      </c>
      <c r="M83" s="80"/>
      <c r="N83" s="46">
        <v>0</v>
      </c>
      <c r="O83" s="80" t="s">
        <v>313</v>
      </c>
      <c r="P83" s="80" t="s">
        <v>155</v>
      </c>
      <c r="Q83" s="80" t="s">
        <v>292</v>
      </c>
    </row>
    <row r="84" spans="10:18" ht="15.6" x14ac:dyDescent="0.3">
      <c r="J84" s="46">
        <v>66</v>
      </c>
      <c r="K84" s="46">
        <v>66</v>
      </c>
      <c r="L84" s="34" t="s">
        <v>134</v>
      </c>
      <c r="M84" s="80"/>
      <c r="N84" s="46">
        <v>0</v>
      </c>
      <c r="O84" s="80" t="s">
        <v>313</v>
      </c>
      <c r="P84" s="80" t="s">
        <v>292</v>
      </c>
      <c r="Q84" s="80" t="s">
        <v>292</v>
      </c>
    </row>
    <row r="86" spans="10:18" ht="15.6" x14ac:dyDescent="0.3">
      <c r="J86" s="76" t="s">
        <v>449</v>
      </c>
    </row>
    <row r="88" spans="10:18" ht="15.6" x14ac:dyDescent="0.3">
      <c r="J88" s="77" t="s">
        <v>273</v>
      </c>
      <c r="K88" s="77" t="s">
        <v>274</v>
      </c>
      <c r="L88" s="78" t="s">
        <v>275</v>
      </c>
      <c r="M88" s="79"/>
      <c r="N88" s="77" t="s">
        <v>276</v>
      </c>
      <c r="O88" s="79" t="s">
        <v>278</v>
      </c>
      <c r="P88" s="79" t="s">
        <v>279</v>
      </c>
      <c r="Q88" s="79" t="s">
        <v>319</v>
      </c>
    </row>
    <row r="89" spans="10:18" ht="15.6" x14ac:dyDescent="0.3">
      <c r="J89" s="46">
        <v>8</v>
      </c>
      <c r="K89" s="46">
        <v>18</v>
      </c>
      <c r="L89" s="34" t="s">
        <v>154</v>
      </c>
      <c r="M89" s="80"/>
      <c r="N89" s="46">
        <v>1300</v>
      </c>
      <c r="O89" s="80" t="s">
        <v>317</v>
      </c>
      <c r="P89" s="80" t="s">
        <v>163</v>
      </c>
      <c r="Q89" s="80" t="s">
        <v>292</v>
      </c>
    </row>
    <row r="90" spans="10:18" ht="15.6" x14ac:dyDescent="0.3">
      <c r="J90" s="46">
        <v>10</v>
      </c>
      <c r="K90" s="46">
        <v>15</v>
      </c>
      <c r="L90" s="34" t="s">
        <v>162</v>
      </c>
      <c r="M90" s="80"/>
      <c r="N90" s="46">
        <v>1344</v>
      </c>
      <c r="O90" s="80" t="s">
        <v>317</v>
      </c>
      <c r="P90" s="80" t="s">
        <v>290</v>
      </c>
      <c r="Q90" s="80" t="s">
        <v>292</v>
      </c>
    </row>
    <row r="91" spans="10:18" ht="15.6" x14ac:dyDescent="0.3">
      <c r="J91" s="46">
        <v>13</v>
      </c>
      <c r="K91" s="46">
        <v>14</v>
      </c>
      <c r="L91" s="34" t="s">
        <v>156</v>
      </c>
      <c r="M91" s="80"/>
      <c r="N91" s="46">
        <v>1358</v>
      </c>
      <c r="O91" s="80" t="s">
        <v>317</v>
      </c>
      <c r="P91" s="80" t="s">
        <v>161</v>
      </c>
      <c r="Q91" s="80" t="s">
        <v>292</v>
      </c>
    </row>
    <row r="92" spans="10:18" ht="15.6" x14ac:dyDescent="0.3">
      <c r="J92" s="46">
        <v>25</v>
      </c>
      <c r="K92" s="46">
        <v>20</v>
      </c>
      <c r="L92" s="34" t="s">
        <v>158</v>
      </c>
      <c r="M92" s="80"/>
      <c r="N92" s="46">
        <v>1259</v>
      </c>
      <c r="O92" s="80" t="s">
        <v>317</v>
      </c>
      <c r="P92" s="80" t="s">
        <v>283</v>
      </c>
      <c r="Q92" s="80" t="s">
        <v>292</v>
      </c>
    </row>
    <row r="93" spans="10:18" ht="15.6" x14ac:dyDescent="0.3">
      <c r="J93" s="46">
        <v>26</v>
      </c>
      <c r="K93" s="46">
        <v>35</v>
      </c>
      <c r="L93" s="34" t="s">
        <v>171</v>
      </c>
      <c r="M93" s="80"/>
      <c r="N93" s="46">
        <v>1093</v>
      </c>
      <c r="O93" s="80" t="s">
        <v>317</v>
      </c>
      <c r="P93" s="80" t="s">
        <v>283</v>
      </c>
      <c r="Q93" s="80" t="s">
        <v>292</v>
      </c>
    </row>
    <row r="94" spans="10:18" ht="15.6" x14ac:dyDescent="0.3">
      <c r="J94" s="46">
        <v>61</v>
      </c>
      <c r="K94" s="46">
        <v>45</v>
      </c>
      <c r="L94" s="113" t="s">
        <v>103</v>
      </c>
      <c r="M94" s="80"/>
      <c r="N94" s="46">
        <v>0</v>
      </c>
      <c r="O94" s="80" t="s">
        <v>317</v>
      </c>
      <c r="P94" s="80" t="s">
        <v>155</v>
      </c>
      <c r="Q94" s="80" t="s">
        <v>292</v>
      </c>
      <c r="R94" s="114" t="s">
        <v>470</v>
      </c>
    </row>
    <row r="96" spans="10:18" x14ac:dyDescent="0.3">
      <c r="J96" s="81" t="s">
        <v>296</v>
      </c>
    </row>
    <row r="97" spans="10:10" x14ac:dyDescent="0.3">
      <c r="J97" s="81" t="s">
        <v>326</v>
      </c>
    </row>
    <row r="98" spans="10:10" x14ac:dyDescent="0.3">
      <c r="J98" s="81" t="s">
        <v>298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CB5A-F4E3-4638-B716-FBC0A152ADB1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7504-5F31-464B-82AD-626FF7C7632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Tabulky</vt:lpstr>
      <vt:lpstr>turnaj 1</vt:lpstr>
      <vt:lpstr>turnaj 2</vt:lpstr>
      <vt:lpstr>turnaj 3</vt:lpstr>
      <vt:lpstr>turnaj 4</vt:lpstr>
      <vt:lpstr>turnaj 5</vt:lpstr>
      <vt:lpstr>turnaj 6</vt:lpstr>
      <vt:lpstr>turnaj 7</vt:lpstr>
      <vt:lpstr>turnaj 8</vt:lpstr>
      <vt:lpstr>turnaj 9</vt:lpstr>
      <vt:lpstr>turnaj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2018-12-02T07:16:09Z</cp:lastPrinted>
  <dcterms:created xsi:type="dcterms:W3CDTF">2018-12-02T06:57:37Z</dcterms:created>
  <dcterms:modified xsi:type="dcterms:W3CDTF">2019-02-18T12:23:55Z</dcterms:modified>
</cp:coreProperties>
</file>